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uzma 2018\Temas oficina\Consejo de politica social\Consejo politica social ABRIL - diciembre-\"/>
    </mc:Choice>
  </mc:AlternateContent>
  <bookViews>
    <workbookView xWindow="0" yWindow="0" windowWidth="20496" windowHeight="6852" tabRatio="414"/>
  </bookViews>
  <sheets>
    <sheet name="PLAN DECENAL PC DISCAPACIDAD" sheetId="1" r:id="rId1"/>
    <sheet name="Hoja1" sheetId="2" r:id="rId2"/>
    <sheet name="Hoja2" sheetId="3" r:id="rId3"/>
    <sheet name="indicadores critico 2017" sheetId="4" r:id="rId4"/>
    <sheet name="Hoja3" sheetId="5" r:id="rId5"/>
  </sheets>
  <definedNames>
    <definedName name="_xlnm.Print_Titles" localSheetId="0">'PLAN DECENAL PC DISCAPACIDAD'!$1:$3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2" i="3" l="1"/>
  <c r="M137" i="3" l="1"/>
  <c r="F137" i="3"/>
  <c r="M109" i="3"/>
  <c r="F110" i="3"/>
  <c r="F83" i="3"/>
  <c r="M83" i="3"/>
  <c r="M160" i="5" l="1"/>
  <c r="M158" i="5"/>
  <c r="M157" i="5"/>
  <c r="M156" i="5"/>
  <c r="M155" i="5"/>
  <c r="M151" i="5"/>
  <c r="M148" i="5"/>
  <c r="M146" i="5"/>
  <c r="M145" i="5"/>
  <c r="M143" i="5"/>
  <c r="M142" i="5"/>
  <c r="M141" i="5"/>
  <c r="M137" i="5"/>
  <c r="M136" i="5"/>
  <c r="M135" i="5"/>
  <c r="M133" i="5"/>
  <c r="M132" i="5"/>
  <c r="M131" i="5"/>
  <c r="M130" i="5"/>
  <c r="M129" i="5"/>
  <c r="M128" i="5"/>
  <c r="M125" i="5"/>
  <c r="M123" i="5"/>
  <c r="M121" i="5"/>
  <c r="M120" i="5"/>
  <c r="M117" i="5"/>
  <c r="M116" i="5"/>
  <c r="M114" i="5"/>
  <c r="M113" i="5"/>
  <c r="M112" i="5"/>
  <c r="M108" i="5"/>
  <c r="M107" i="5"/>
  <c r="M106" i="5"/>
  <c r="M104" i="5"/>
  <c r="M101" i="5"/>
  <c r="M99" i="5"/>
  <c r="M98" i="5"/>
  <c r="M97" i="5"/>
  <c r="M94" i="5"/>
  <c r="M92" i="5"/>
  <c r="M89" i="5"/>
  <c r="M86" i="5"/>
  <c r="M85" i="5"/>
  <c r="M81" i="5"/>
  <c r="M80" i="5"/>
  <c r="M78" i="5"/>
  <c r="M77" i="5"/>
  <c r="M66" i="5"/>
  <c r="M63" i="5"/>
  <c r="M61" i="5"/>
  <c r="M59" i="5"/>
  <c r="M58" i="5"/>
  <c r="M56" i="5"/>
  <c r="M54" i="5"/>
  <c r="M47" i="5"/>
  <c r="M46" i="5"/>
  <c r="M45" i="5"/>
  <c r="M44" i="5"/>
  <c r="M42" i="5"/>
  <c r="M40" i="5"/>
  <c r="M39" i="5"/>
  <c r="M37" i="5"/>
  <c r="M36" i="5"/>
  <c r="M35" i="5"/>
  <c r="M34" i="5"/>
  <c r="M32" i="5"/>
  <c r="M31" i="5"/>
  <c r="M30" i="5"/>
  <c r="M28" i="5"/>
  <c r="M24" i="5"/>
  <c r="M22" i="5"/>
  <c r="M21" i="5"/>
  <c r="M20" i="5"/>
  <c r="M19" i="5"/>
  <c r="M17" i="5"/>
  <c r="M16" i="5"/>
  <c r="M13" i="5"/>
  <c r="M11" i="5"/>
  <c r="M10" i="5"/>
  <c r="M9" i="5"/>
  <c r="M8" i="5"/>
  <c r="M7" i="5"/>
  <c r="M6" i="5"/>
  <c r="M4" i="5"/>
  <c r="M160" i="4" l="1"/>
  <c r="M158" i="4"/>
  <c r="M157" i="4"/>
  <c r="M156" i="4"/>
  <c r="M155" i="4"/>
  <c r="M151" i="4"/>
  <c r="M148" i="4"/>
  <c r="M146" i="4"/>
  <c r="M145" i="4"/>
  <c r="M143" i="4"/>
  <c r="M142" i="4"/>
  <c r="M141" i="4"/>
  <c r="M137" i="4"/>
  <c r="M136" i="4"/>
  <c r="M135" i="4"/>
  <c r="M133" i="4"/>
  <c r="M132" i="4"/>
  <c r="M131" i="4"/>
  <c r="M130" i="4"/>
  <c r="M129" i="4"/>
  <c r="M128" i="4"/>
  <c r="M125" i="4"/>
  <c r="M123" i="4"/>
  <c r="M121" i="4"/>
  <c r="M120" i="4"/>
  <c r="M117" i="4"/>
  <c r="M116" i="4"/>
  <c r="M114" i="4"/>
  <c r="M113" i="4"/>
  <c r="M112" i="4"/>
  <c r="M108" i="4"/>
  <c r="M107" i="4"/>
  <c r="M106" i="4"/>
  <c r="M104" i="4"/>
  <c r="M101" i="4"/>
  <c r="M99" i="4"/>
  <c r="M98" i="4"/>
  <c r="M97" i="4"/>
  <c r="M94" i="4"/>
  <c r="M92" i="4"/>
  <c r="M89" i="4"/>
  <c r="M86" i="4"/>
  <c r="M85" i="4"/>
  <c r="M81" i="4"/>
  <c r="M80" i="4"/>
  <c r="M78" i="4"/>
  <c r="M77" i="4"/>
  <c r="M66" i="4"/>
  <c r="M63" i="4"/>
  <c r="M61" i="4"/>
  <c r="M59" i="4"/>
  <c r="M58" i="4"/>
  <c r="M56" i="4"/>
  <c r="M54" i="4"/>
  <c r="M47" i="4"/>
  <c r="M46" i="4"/>
  <c r="M45" i="4"/>
  <c r="M44" i="4"/>
  <c r="M42" i="4"/>
  <c r="M40" i="4"/>
  <c r="M39" i="4"/>
  <c r="M37" i="4"/>
  <c r="M36" i="4"/>
  <c r="M35" i="4"/>
  <c r="M34" i="4"/>
  <c r="M32" i="4"/>
  <c r="M31" i="4"/>
  <c r="M30" i="4"/>
  <c r="M28" i="4"/>
  <c r="M24" i="4"/>
  <c r="M22" i="4"/>
  <c r="M21" i="4"/>
  <c r="M20" i="4"/>
  <c r="M19" i="4"/>
  <c r="M17" i="4"/>
  <c r="M16" i="4"/>
  <c r="M13" i="4"/>
  <c r="M11" i="4"/>
  <c r="M10" i="4"/>
  <c r="M9" i="4"/>
  <c r="M8" i="4"/>
  <c r="M7" i="4"/>
  <c r="M6" i="4"/>
  <c r="M4" i="4"/>
  <c r="L29" i="3" l="1"/>
  <c r="E29" i="3"/>
  <c r="Y12" i="2" l="1"/>
  <c r="X12" i="2"/>
  <c r="W12" i="2"/>
  <c r="V12" i="2"/>
  <c r="U12" i="2"/>
  <c r="T12" i="2"/>
  <c r="Z11" i="2"/>
  <c r="Z10" i="2"/>
  <c r="Z9" i="2"/>
  <c r="Z8" i="2"/>
  <c r="Z7" i="2"/>
  <c r="R12" i="2"/>
  <c r="Q12" i="2"/>
  <c r="P12" i="2"/>
  <c r="O12" i="2"/>
  <c r="N12" i="2"/>
  <c r="M12" i="2"/>
  <c r="K12" i="2"/>
  <c r="J12" i="2"/>
  <c r="I12" i="2"/>
  <c r="G12" i="2"/>
  <c r="F12" i="2"/>
  <c r="S11" i="2"/>
  <c r="L11" i="2"/>
  <c r="S10" i="2"/>
  <c r="L10" i="2"/>
  <c r="S9" i="2"/>
  <c r="L9" i="2"/>
  <c r="S8" i="2"/>
  <c r="L8" i="2"/>
  <c r="S7" i="2"/>
  <c r="S12" i="2" s="1"/>
  <c r="L7" i="2"/>
  <c r="L12" i="2" l="1"/>
  <c r="Z12" i="2"/>
  <c r="M4" i="1"/>
  <c r="M130" i="1"/>
  <c r="M28" i="1"/>
  <c r="M16" i="1"/>
  <c r="M17" i="1"/>
  <c r="M6" i="1"/>
  <c r="M81" i="1" l="1"/>
  <c r="M143" i="1"/>
  <c r="M121" i="1"/>
  <c r="M104" i="1"/>
  <c r="M86" i="1"/>
  <c r="M78" i="1"/>
  <c r="M11" i="1"/>
  <c r="M158" i="1"/>
  <c r="M151" i="1"/>
  <c r="M106" i="1"/>
  <c r="M34" i="1"/>
  <c r="M21" i="1"/>
  <c r="M20" i="1"/>
  <c r="M19" i="1"/>
  <c r="M7" i="1"/>
  <c r="M160" i="1"/>
  <c r="M157" i="1"/>
  <c r="M156" i="1"/>
  <c r="M155" i="1"/>
  <c r="M148" i="1"/>
  <c r="M146" i="1"/>
  <c r="M145" i="1"/>
  <c r="M142" i="1"/>
  <c r="M141" i="1"/>
  <c r="M137" i="1"/>
  <c r="M136" i="1"/>
  <c r="M135" i="1"/>
  <c r="M133" i="1"/>
  <c r="M132" i="1"/>
  <c r="M131" i="1"/>
  <c r="M129" i="1"/>
  <c r="M128" i="1"/>
  <c r="M125" i="1"/>
  <c r="M123" i="1"/>
  <c r="M120" i="1"/>
  <c r="M117" i="1"/>
  <c r="M116" i="1"/>
  <c r="M114" i="1"/>
  <c r="M113" i="1"/>
  <c r="M112" i="1"/>
  <c r="M108" i="1"/>
  <c r="M107" i="1"/>
  <c r="M101" i="1"/>
  <c r="M99" i="1"/>
  <c r="M98" i="1"/>
  <c r="M97" i="1"/>
  <c r="M94" i="1"/>
  <c r="M92" i="1"/>
  <c r="M89" i="1"/>
  <c r="M85" i="1"/>
  <c r="M80" i="1"/>
  <c r="M77" i="1"/>
  <c r="M66" i="1"/>
  <c r="M63" i="1"/>
  <c r="M61" i="1"/>
  <c r="M59" i="1"/>
  <c r="M58" i="1"/>
  <c r="M56" i="1"/>
  <c r="M54" i="1"/>
  <c r="M47" i="1"/>
  <c r="M46" i="1"/>
  <c r="M45" i="1"/>
  <c r="M44" i="1"/>
  <c r="M42" i="1"/>
  <c r="M40" i="1"/>
  <c r="M39" i="1"/>
  <c r="M37" i="1"/>
  <c r="M36" i="1"/>
  <c r="M35" i="1"/>
  <c r="M32" i="1"/>
  <c r="M31" i="1"/>
  <c r="M30" i="1"/>
  <c r="M24" i="1"/>
  <c r="M22" i="1"/>
  <c r="M13" i="1"/>
  <c r="M10" i="1"/>
  <c r="M9" i="1"/>
  <c r="M8" i="1"/>
</calcChain>
</file>

<file path=xl/comments1.xml><?xml version="1.0" encoding="utf-8"?>
<comments xmlns="http://schemas.openxmlformats.org/spreadsheetml/2006/main">
  <authors>
    <author>Usuario</author>
  </authors>
  <commentList>
    <comment ref="P10" authorId="0" shapeId="0">
      <text>
        <r>
          <rPr>
            <b/>
            <sz val="9"/>
            <color indexed="81"/>
            <rFont val="Tahoma"/>
            <family val="2"/>
          </rPr>
          <t>Registraba 3 y son 2</t>
        </r>
      </text>
    </comment>
    <comment ref="Q10" authorId="0" shapeId="0">
      <text>
        <r>
          <rPr>
            <b/>
            <sz val="9"/>
            <color indexed="81"/>
            <rFont val="Tahoma"/>
            <family val="2"/>
          </rPr>
          <t>Registraba 29 y son 31</t>
        </r>
      </text>
    </comment>
    <comment ref="R10" authorId="0" shapeId="0">
      <text>
        <r>
          <rPr>
            <b/>
            <sz val="9"/>
            <color indexed="81"/>
            <rFont val="Tahoma"/>
            <family val="2"/>
          </rPr>
          <t>Registraba 7 y son 6</t>
        </r>
      </text>
    </comment>
    <comment ref="P11" authorId="0" shapeId="0">
      <text>
        <r>
          <rPr>
            <b/>
            <sz val="9"/>
            <color indexed="81"/>
            <rFont val="Tahoma"/>
            <family val="2"/>
          </rPr>
          <t>Registra 1 y son 2</t>
        </r>
      </text>
    </comment>
    <comment ref="R11" authorId="0" shapeId="0">
      <text>
        <r>
          <rPr>
            <b/>
            <sz val="9"/>
            <color indexed="81"/>
            <rFont val="Tahoma"/>
            <family val="2"/>
          </rPr>
          <t>Registra 5 y son 4</t>
        </r>
      </text>
    </comment>
  </commentList>
</comments>
</file>

<file path=xl/sharedStrings.xml><?xml version="1.0" encoding="utf-8"?>
<sst xmlns="http://schemas.openxmlformats.org/spreadsheetml/2006/main" count="4101" uniqueCount="856">
  <si>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</si>
  <si>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</si>
  <si>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</si>
  <si>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</si>
  <si>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</si>
  <si>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</si>
  <si>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</si>
  <si>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</si>
  <si>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</si>
  <si>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</si>
  <si>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</si>
  <si>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</si>
  <si>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</si>
  <si>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</si>
  <si>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</si>
  <si>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</si>
  <si>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Numero de Sitios Virtuales públicos operando</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</si>
  <si>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</si>
  <si>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</si>
  <si>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</si>
  <si>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</si>
  <si>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</si>
  <si>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</si>
  <si>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</si>
  <si>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</si>
  <si>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</si>
  <si>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</si>
  <si>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</si>
  <si>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</si>
  <si>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</si>
  <si>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</si>
  <si>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</si>
  <si>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</si>
  <si>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</si>
  <si>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</si>
  <si>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</si>
  <si>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</si>
  <si>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</si>
  <si>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</si>
  <si>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</si>
  <si>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</si>
  <si>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</si>
  <si>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</si>
  <si>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</si>
  <si>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</si>
  <si>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</si>
  <si>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</si>
  <si>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</si>
  <si>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</si>
  <si>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</si>
  <si>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</si>
  <si>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</si>
  <si>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</si>
  <si>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</si>
  <si>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</si>
  <si>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Numero de Campañas para la disminución de la Homofobia y la descriminación por enfoque étnico y condición especil.</t>
  </si>
  <si>
    <t>Campañas para disminuir la homofobia y la discriminación por sexo, género o condición</t>
  </si>
  <si>
    <t>Numero de Campañas en contra de la homfobia y la discriminación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</si>
  <si>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</si>
  <si>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</si>
  <si>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</si>
  <si>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</si>
  <si>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</si>
  <si>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</si>
  <si>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</si>
  <si>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</si>
  <si>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</si>
  <si>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</si>
  <si>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</si>
  <si>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</si>
  <si>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</si>
  <si>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</si>
  <si>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</si>
  <si>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</si>
  <si>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</si>
  <si>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</si>
  <si>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</si>
  <si>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</si>
  <si>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</si>
  <si>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</si>
  <si>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</si>
  <si>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</si>
  <si>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</si>
  <si>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</si>
  <si>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</si>
  <si>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</si>
  <si>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</si>
  <si>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</si>
  <si>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</si>
  <si>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Numero de Espacios y Escenarios Culturales adecuados con criterios de accesibilidad en el Departamento del Quindío.</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</si>
  <si>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</si>
  <si>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</si>
  <si>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</si>
  <si>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</si>
  <si>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</si>
  <si>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</si>
  <si>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</si>
  <si>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</si>
  <si>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</si>
  <si>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</si>
  <si>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</si>
  <si>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</si>
  <si>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</si>
  <si>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</si>
  <si>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</si>
  <si>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</si>
  <si>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</si>
  <si>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</si>
  <si>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</si>
  <si>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</si>
  <si>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</si>
  <si>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</si>
  <si>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</si>
  <si>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</si>
  <si>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</si>
  <si>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</si>
  <si>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Numero de Gestores formados y vinculados a procesos culturales en los 12 municipios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</si>
  <si>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</si>
  <si>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</si>
  <si>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</si>
  <si>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</si>
  <si>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</si>
  <si>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</si>
  <si>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</si>
  <si>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</si>
  <si>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</si>
  <si>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Numero de Escenarios Deportivos y Recreativos adecuados con criterios de accesibilidad en el Departamento del Quindío</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</si>
  <si>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</si>
  <si>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</si>
  <si>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</si>
  <si>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</si>
  <si>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</si>
  <si>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</si>
  <si>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</si>
  <si>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</si>
  <si>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</si>
  <si>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</si>
  <si>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</si>
  <si>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</si>
  <si>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</si>
  <si>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</si>
  <si>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</si>
  <si>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</si>
  <si>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</si>
  <si>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</si>
  <si>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</si>
  <si>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</si>
  <si>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</si>
  <si>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</si>
  <si>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</si>
  <si>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</si>
  <si>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</si>
  <si>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</si>
  <si>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</si>
  <si>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</si>
  <si>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</si>
  <si>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</si>
  <si>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</si>
  <si>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</si>
  <si>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</si>
  <si>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</si>
  <si>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</si>
  <si>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</si>
  <si>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</si>
  <si>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</si>
  <si>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</si>
  <si>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</si>
  <si>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</si>
  <si>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</si>
  <si>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</si>
  <si>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</si>
  <si>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Numero de Campañas ejecutadas en Trabajo Decente y Digno</t>
  </si>
  <si>
    <t>Trabajo digno y decente</t>
  </si>
  <si>
    <t>Creación de microempresas asociativas para las personas con discapacidad, cuidadores y sus familias</t>
  </si>
  <si>
    <t>Reporte de las microempresas asociativas y actas de creación y de los apoyos ofrecidos</t>
  </si>
  <si>
    <t>Numero de Microempresas Asociativas creadas y apoyadas conformadas por PCD, Cuidadores y Familias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</si>
  <si>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</si>
  <si>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</si>
  <si>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</si>
  <si>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</si>
  <si>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</si>
  <si>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</si>
  <si>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</si>
  <si>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</si>
  <si>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</si>
  <si>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</si>
  <si>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</si>
  <si>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</si>
  <si>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</si>
  <si>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</si>
  <si>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</si>
  <si>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</si>
  <si>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</si>
  <si>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</si>
  <si>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</si>
  <si>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</si>
  <si>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</si>
  <si>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</si>
  <si>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</si>
  <si>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</si>
  <si>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</si>
  <si>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</si>
  <si>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</si>
  <si>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</si>
  <si>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</si>
  <si>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</si>
  <si>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</si>
  <si>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Numero de ESE con ruta de atención integral en salud  implementando la estrategia RBC en el Departamento del Quindío</t>
  </si>
  <si>
    <t>Diseño e implementación de un programa de Rehabilitación Basada en Comunidad</t>
  </si>
  <si>
    <t>Reporte de los 12 municipios de la operacionalización de la estrategia RBC</t>
  </si>
  <si>
    <t>Numero de municipios con Estrategia RBC operando</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</si>
  <si>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</si>
  <si>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</si>
  <si>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</si>
  <si>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</si>
  <si>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Numero de Municipios con programas municipales de fomento y protección de patrones alimentarios para NNA con Discapacidad</t>
  </si>
  <si>
    <t>Fortalecer las condiciones nutricionales para NNA en CD</t>
  </si>
  <si>
    <t>Desarrollar procesos de investigación para determinar las causas de los diferentes tipos de discapacidad</t>
  </si>
  <si>
    <t>Investigaciones realizadas</t>
  </si>
  <si>
    <t>Numero de Investigaciones realizadas para detección temprana</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</si>
  <si>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</si>
  <si>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</si>
  <si>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</si>
  <si>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</si>
  <si>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</si>
  <si>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</si>
  <si>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</si>
  <si>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</si>
  <si>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</si>
  <si>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</si>
  <si>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</si>
  <si>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</si>
  <si>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</si>
  <si>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</si>
  <si>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</si>
  <si>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</si>
  <si>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</si>
  <si>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</si>
  <si>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</si>
  <si>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</si>
  <si>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</si>
  <si>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</si>
  <si>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</si>
  <si>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</si>
  <si>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</si>
  <si>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</si>
  <si>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</si>
  <si>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</si>
  <si>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</si>
  <si>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</si>
  <si>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</si>
  <si>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</si>
  <si>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</si>
  <si>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</si>
  <si>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</si>
  <si>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</si>
  <si>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</si>
  <si>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</si>
  <si>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</si>
  <si>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</si>
  <si>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</si>
  <si>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Numero de Investigaciones en Prevalencia de la Discapacidad realizadas.</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</si>
  <si>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</si>
  <si>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</si>
  <si>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</si>
  <si>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</si>
  <si>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</si>
  <si>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</si>
  <si>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40% ESE, 15%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</si>
  <si>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</si>
  <si>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</si>
  <si>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</si>
  <si>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</si>
  <si>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</si>
  <si>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</si>
  <si>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</si>
  <si>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</si>
  <si>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</si>
  <si>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</si>
  <si>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</si>
  <si>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</si>
  <si>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</si>
  <si>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</si>
  <si>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</si>
  <si>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</si>
  <si>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</si>
  <si>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</si>
  <si>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</si>
  <si>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</si>
  <si>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</si>
  <si>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</si>
  <si>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</si>
  <si>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Numero de Instituciones Educativas con Programa de actividades deportivas, culturales y recreativas  bajo la estrategia RBC </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</si>
  <si>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</si>
  <si>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</si>
  <si>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</si>
  <si>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</si>
  <si>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</si>
  <si>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</si>
  <si>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</si>
  <si>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</si>
  <si>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</si>
  <si>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</si>
  <si>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</si>
  <si>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</si>
  <si>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</si>
  <si>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</si>
  <si>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Numero de Proyectos Pedagógicos para detercción temprana de Necesidades Educativas Especiales en el Departamento del Quindío</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</si>
  <si>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</si>
  <si>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</si>
  <si>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</si>
  <si>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</si>
  <si>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</si>
  <si>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</si>
  <si>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Numero de metodologías flexibles implementadas en los 12 muncipios del Departamento</t>
  </si>
  <si>
    <t>Fortalecer programas de adaptación curricular y los modelos de enseñanza  ya existentes para facilitar el aprendizaje y permanencia en la educación de las personas con discapacidad.</t>
  </si>
  <si>
    <t>Proyectos pedagogicos implementados, actas, informes técnicos</t>
  </si>
  <si>
    <t>Numero de Proyectos Pedagógicos bajo modelos flexibles que faciliten el aprendizaje y permanencia de Niños y Niñas con Discapacidad en el Departamento del Quindío.</t>
  </si>
  <si>
    <t>Promover la accesibilidad a la educación superior</t>
  </si>
  <si>
    <t>Reporte de cobertura por parte de las IES y de la secretaría de educación departamental</t>
  </si>
  <si>
    <t>1 P.P x debajo de la Tasa Nacional</t>
  </si>
  <si>
    <t>0.3P.P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</si>
  <si>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</si>
  <si>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</si>
  <si>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</si>
  <si>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</si>
  <si>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Numero de Instituciones Educativas capacitadas y formadas en Educación Inclusiva</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</si>
  <si>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</si>
  <si>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</si>
  <si>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</si>
  <si>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</si>
  <si>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</si>
  <si>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</si>
  <si>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</si>
  <si>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Numero de municipios con estrategia RBC como instrumento de participación implementado y mantenido</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</si>
  <si>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</si>
  <si>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</si>
  <si>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</si>
  <si>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</si>
  <si>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</si>
  <si>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</si>
  <si>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</si>
  <si>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</si>
  <si>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</si>
  <si>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</si>
  <si>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</si>
  <si>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</si>
  <si>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Numero de Comités Departamental y Municipales en funcionamiento y fortalecidos.</t>
  </si>
  <si>
    <t>Fortalecimiento de los Comités Municipales y Departamental de Discapacidad</t>
  </si>
  <si>
    <t>Línea 3.3 Capacidad sin Límites desde la Participación.</t>
  </si>
  <si>
    <t>Promoción y fortalecimiento de organizaciones de personas con discapacidad y sus familias</t>
  </si>
  <si>
    <t xml:space="preserve">Número de organizaciones conformadas y fortalecidas  trababando con y para PCD,  cuidadores y sus familias </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</si>
  <si>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</si>
  <si>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</si>
  <si>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</si>
  <si>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Red de apoyo la discapacidad fortalecida y funcionando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</si>
  <si>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</si>
  <si>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</si>
  <si>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</si>
  <si>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</si>
  <si>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Numero de Conmemoraciones realizadas</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</si>
  <si>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</si>
  <si>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</si>
  <si>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</si>
  <si>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</si>
  <si>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</si>
  <si>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</si>
  <si>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 xml:space="preserve">3%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</si>
  <si>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</si>
  <si>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</si>
  <si>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</si>
  <si>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</si>
  <si>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</si>
  <si>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</si>
  <si>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</si>
  <si>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</si>
  <si>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</si>
  <si>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</si>
  <si>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</si>
  <si>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</si>
  <si>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</si>
  <si>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</si>
  <si>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</si>
  <si>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</si>
  <si>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</si>
  <si>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</si>
  <si>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</si>
  <si>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</si>
  <si>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</si>
  <si>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</si>
  <si>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Programa implementado a PCD Víctimas del Conflicto Armado en el Departamento del Quindío.</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</si>
  <si>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</si>
  <si>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</si>
  <si>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</si>
  <si>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</si>
  <si>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</si>
  <si>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</si>
  <si>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</si>
  <si>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</si>
  <si>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Sistema de monitoreo y seguimiento a las Denuncias operando</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</si>
  <si>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</si>
  <si>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</si>
  <si>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</si>
  <si>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Numero de Municipios con Programa de promoción, prevención y atención para la erradicación del maltrato, la explotación y el abuso sexual implementado.</t>
  </si>
  <si>
    <t>Estrategia para la erradicación del maltrato , la expoltación y el abuso sexual de PCD</t>
  </si>
  <si>
    <t>Programa para la protección de las mujeres gestantes</t>
  </si>
  <si>
    <t>Registro de participantes y reporte de los informes de protección</t>
  </si>
  <si>
    <t>0.3</t>
  </si>
  <si>
    <t>Numero de Programas implementados para la protección de las mujeres gestantes en el Departamento del Quindío.</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</si>
  <si>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</si>
  <si>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</si>
  <si>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</si>
  <si>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</si>
  <si>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</si>
  <si>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</si>
  <si>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</si>
  <si>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</si>
  <si>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</si>
  <si>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</si>
  <si>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</si>
  <si>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</si>
  <si>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</si>
  <si>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</si>
  <si>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</si>
  <si>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</si>
  <si>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</si>
  <si>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</si>
  <si>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</si>
  <si>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</si>
  <si>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</si>
  <si>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</si>
  <si>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</si>
  <si>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</si>
  <si>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</si>
  <si>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</si>
  <si>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</si>
  <si>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</si>
  <si>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</si>
  <si>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 de Funcionarios de Empresa Privada formados en Legislación y Normatividad de Discapacidad</t>
  </si>
  <si>
    <t>Realizar seminarios, talleres donde se socializa la normatividad.</t>
  </si>
  <si>
    <t>% de Servidores Públicos formados en Legislación y Normatividad de Discapacidad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</si>
  <si>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</si>
  <si>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</si>
  <si>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</si>
  <si>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</si>
  <si>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</si>
  <si>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</si>
  <si>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</si>
  <si>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</si>
  <si>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</si>
  <si>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</si>
  <si>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</si>
  <si>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</si>
  <si>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</si>
  <si>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 adapta la Política Pública de Discapacidad, leyes de discapacidad y demás políticas publicas existentes en un sistema que tenga el acceso a los libros en braille, macro tipo, hablados y/o electrónicos.</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</si>
  <si>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</si>
  <si>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</si>
  <si>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</si>
  <si>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Numero de Municipios con Sistema de acceso a la información y la comunicación para la utilización de las diferentes técnicas de lenguajes alternativos operando</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</si>
  <si>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</si>
  <si>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</si>
  <si>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</si>
  <si>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</si>
  <si>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</si>
  <si>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</si>
  <si>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Tasa de Instituciones Públicas y Privadas con Software y Hardware para PCD operando</t>
  </si>
  <si>
    <t>Secretaría de Salud, Alcaldías, Secretaría de Familia., Comités Municipales</t>
  </si>
  <si>
    <t>Implementar programas de formación en el lenguaje en los diferentes ciclos vitales con discapacidad visual y auditiva.</t>
  </si>
  <si>
    <t>Registros actualizados de interpretes certificados</t>
  </si>
  <si>
    <t xml:space="preserve">Interpretes certificados en Lenguaje de Señas en el Departamento del Quindío </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</si>
  <si>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</si>
  <si>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</si>
  <si>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</si>
  <si>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</si>
  <si>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</si>
  <si>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Subcomité de Discapacidad con acciones articuladas operando permanentemente</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</si>
  <si>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</si>
  <si>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</si>
  <si>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</si>
  <si>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</si>
  <si>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</si>
  <si>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</si>
  <si>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</si>
  <si>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</si>
  <si>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</si>
  <si>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</si>
  <si>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</si>
  <si>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Conformar un comité de gestión para realizar convenios de cooperación internacional</t>
  </si>
  <si>
    <t>Proyectos y convenios firmados</t>
  </si>
  <si>
    <t>Numero de Proyectos y Convenios de Cooperación ejecutados</t>
  </si>
  <si>
    <t>Diseñar y construir de manera concertada la malla de oferta institucional con los diferentes actores</t>
  </si>
  <si>
    <t>Documento técnico con la oferta institucional</t>
  </si>
  <si>
    <t>Oferta Institucional diseñada e implementada</t>
  </si>
  <si>
    <t>Crear y promover la ruta de atención de la oferta institucional pública y privada en los 3 niveles de Gobierno</t>
  </si>
  <si>
    <t>Realizar la actualización de la información de forma periodica</t>
  </si>
  <si>
    <t>Realizar el RLCPD en los 12 municipios del departamento</t>
  </si>
  <si>
    <t>Sistema RLCPDoperando</t>
  </si>
  <si>
    <t>Numero de Municipios con RLCPD Operando permanentemente</t>
  </si>
  <si>
    <t>Garantizar parametros de cobertura y oportunidad en el Registro de Localización y Caracterización de PCD</t>
  </si>
  <si>
    <t xml:space="preserve">Línea 1.1. Capacidad sin Límites a través de  la  Gestión administrativa
</t>
  </si>
  <si>
    <t>Eje 1: 
Transformación de 
lo público</t>
  </si>
  <si>
    <t>LÍNEAS DE ACCIÓN</t>
  </si>
  <si>
    <t>EJES ESTRATÉGICOS</t>
  </si>
  <si>
    <t>PLAN DE ACCIÓN POLÍTICA PÚBLICA DE DISCAPACIDAD 2014-2014 "CAPACIDAD SIN LIMITES"</t>
  </si>
  <si>
    <t>Armonización</t>
  </si>
  <si>
    <t xml:space="preserve">Cobertura Educativa  </t>
  </si>
  <si>
    <t>Educación inclusiva con acceso y permanencia para poblaciones vulnerables - diferenciales</t>
  </si>
  <si>
    <t>Diseñar e implementar un plan para la caracterización y atención de la población en condiciones especiales y excepcionales del departamento</t>
  </si>
  <si>
    <t>Construcción de paz y reconciliación en el Quindío</t>
  </si>
  <si>
    <t>Plan de Acción Territorial para las Víctimas del Conflicto</t>
  </si>
  <si>
    <t>Apoyar la articulación para la atención integral de las víctimas del conflicto por enfoque diferencial en  los 12 municipios del departamento</t>
  </si>
  <si>
    <t>Salud Pública para un Quindío saludable y posible</t>
  </si>
  <si>
    <t>Promoción social y gestión diferencial de poblaciones vulnerables.</t>
  </si>
  <si>
    <t>Fortalecer en los doce (12) municipios del departamento los  comités municipales de discapacidad</t>
  </si>
  <si>
    <t>Promoción y  Protección  de la Familia</t>
  </si>
  <si>
    <t xml:space="preserve">Capacidad sin limites. </t>
  </si>
  <si>
    <t>Revisar, ajustar  e implementar   la política pública departamental de discapacidad  "Capacidad sin limites",</t>
  </si>
  <si>
    <t>Gestión Territorial</t>
  </si>
  <si>
    <t xml:space="preserve">Los instrumentos  de planificación como  ruta para el cumplimiento de la gestión pública  </t>
  </si>
  <si>
    <t xml:space="preserve">Diseñar e implementar la  Fábrica de Proyectos de Inversión en el Departamento del Quindío </t>
  </si>
  <si>
    <t>Modernización tecnológica y Administrativa</t>
  </si>
  <si>
    <t xml:space="preserve">Realizar un (1) estudio de modernización administrativa en el departamento </t>
  </si>
  <si>
    <t>Sexualidad, derechos sexuales y reproductivos</t>
  </si>
  <si>
    <t>Lograr que ocho (8) municipios del departamento operen el sistema de vigilancia en salud pública de la violencia intrafamiliar.</t>
  </si>
  <si>
    <t>Vincular cuatro mil ochocientos (4.800) mujeres gestantes al programa de control prenatal antes de la semana 12 de edad gestacional.</t>
  </si>
  <si>
    <t xml:space="preserve">Quindío departamento de derechos  de niñas, niños y adolescentes </t>
  </si>
  <si>
    <t xml:space="preserve">Implementar una  estrategia  de prevención y atención de la erradicación del abuso, explotación sexual comercial, trabajo infantil y peores formas de trabajo, y actividades delictivas. </t>
  </si>
  <si>
    <t xml:space="preserve">Apoyar en los doce (12) municipios la articulación institucional para la prevención a las violaciones DDHH  e infracciones al DIH </t>
  </si>
  <si>
    <t>Protección y Garantías de no Repetición</t>
  </si>
  <si>
    <t>Poder Ciudadano</t>
  </si>
  <si>
    <t>Quindío Si, a la participación</t>
  </si>
  <si>
    <t>Desarrollar estrategias tendientes a promover la participación ciudadana en el departamento</t>
  </si>
  <si>
    <t>Calidad Educativa</t>
  </si>
  <si>
    <t>Educación, Ambientes Escolares y Cultura para la Paz</t>
  </si>
  <si>
    <t xml:space="preserve">Dotar cincuenta y cuatro (54) instituciones educativas con material didáctico, mobiliario escolar y/o infraestructura tecnológica  </t>
  </si>
  <si>
    <t>Infraestructura Sostenible para la Paz</t>
  </si>
  <si>
    <t>Mejora de la Infraestructura  Social del Departamento del Quindío</t>
  </si>
  <si>
    <t>Mantener, mejorar y/o rehabilitar la Infraestructura de cuarenta y ocho (48) instituciones educativas en el departamento del Quindío.</t>
  </si>
  <si>
    <t>Si Recreación y actividad física para ti</t>
  </si>
  <si>
    <t>Actividad física, hábitos y estilos de vida saludables</t>
  </si>
  <si>
    <t xml:space="preserve">implementar un (1) programa que permita ejecutar proyectos  de actividad física para la promoción de hábitos y estilos de vida saludables </t>
  </si>
  <si>
    <t>Canalizar acciones de promoción de la salud en el desarrollo de la política Nacional de sexualidad, derechos sexuales y reproductivos</t>
  </si>
  <si>
    <t>Salud en el entorno laboral</t>
  </si>
  <si>
    <t>Fomentar en 8 municipios un programa de cultura preventiva en el trabajo formal e informal y entornos laborales saludables.</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</si>
  <si>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</si>
  <si>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</si>
  <si>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</si>
  <si>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Apoyo al deporte asociado</t>
  </si>
  <si>
    <t>Ligas deportivas del departamento del Quindío</t>
  </si>
  <si>
    <t xml:space="preserve">Apoyar  y fortalecer veintitrés (23) ligas deportivas   </t>
  </si>
  <si>
    <t>apoyar  a veinte  (20) deportistas en nivel de talento, de proyección y de altos logros con el programa de incentivos económicos a deportistas.</t>
  </si>
  <si>
    <t>Apoyar la construcción, mejoramiento y/o  rehabilitación de la infraestructura de doce (12) escenarios deportivos y/o recreativos en el departamento del Quindío</t>
  </si>
  <si>
    <t>Cultura, Arte y educación para la Paz</t>
  </si>
  <si>
    <t>Arte para todos</t>
  </si>
  <si>
    <t>Apoyar  treinta (30) proyectos y/o actividades de formación, difusión, circulación, creación e investigación, planeación y de espacios para el disfrute de las artes</t>
  </si>
  <si>
    <t>Apoyar  ciento veinte (120) proyectos del programa de concertación cultural del departamento</t>
  </si>
  <si>
    <t>Genero, Poblaciones vulnerables y con enfoque diferencial</t>
  </si>
  <si>
    <t>Mujeres constructoras de Familia y de paz.</t>
  </si>
  <si>
    <t>Revisar, ajustar  e  implementar  la política publica de equidad de género para la  mujer del departamento</t>
  </si>
  <si>
    <t>Mejora de la Infraestructura Vial del Departamento del Quindío</t>
  </si>
  <si>
    <t>Mantener, mejorar y/o rehabilitar ciento treinta (130) km de vías del Departamento para la implementación del Plan Vial Departamental.</t>
  </si>
  <si>
    <t>Apoyar la construcción y  el mejoramiento de mil (1000) viviendas urbana y rural priorizada en el departamento del Quindío.</t>
  </si>
  <si>
    <t xml:space="preserve">Actualizar y fortalecer  las directrices   del Modelo de Ocupación del Territorio   en el Departamento del Quindío </t>
  </si>
  <si>
    <t>Fortalecer el programa de  infraestructura tecnológica de la  Administración Departamental (hadware, aplicativos, redes, y capacitación)</t>
  </si>
  <si>
    <t>Implementar un (1) programa de fortalecimiento de las veedurías ciudadanas del departamento</t>
  </si>
  <si>
    <t>Veedurías y Rendición de Cuentas</t>
  </si>
  <si>
    <t>Quindío Transparente y Legal</t>
  </si>
  <si>
    <t>Sostener 83 Unidades Primarias Generadoras de Datos (UPGD) que integran el sistema de Vigilancia en Salud Publica.</t>
  </si>
  <si>
    <t>Vigilancia en salud publica y del laboratorio departamental.</t>
  </si>
  <si>
    <t xml:space="preserve">Implementar  5  programas de participación social en salud, orientados a promover los derechos de las poblaciones vulnerables y diferenciales, acorde a las políticas públicas </t>
  </si>
  <si>
    <t>Implementar  un modelo intersectorial  de atención  integral  y entornos protectores (hogar,  educativo, salud, espacio público e institucionales)   implementado.</t>
  </si>
  <si>
    <t>Niños y Niñas en entornos Protectores-semillas infantiles-</t>
  </si>
  <si>
    <t>Atención Integral a la Primera Infancia</t>
  </si>
  <si>
    <t>Quindío departamento de derechos  de niñas, niños y adolescentes</t>
  </si>
  <si>
    <t>Apoyar a doce (12) unidades de emprendimiento para jóvenes emprendedores.</t>
  </si>
  <si>
    <t>Gestionar y ejecutar (3) proyectos para mejorar la competitividad del Quindío como destino turístico</t>
  </si>
  <si>
    <t>Fortalecimiento de la oferta de productos y atractivos turísticos</t>
  </si>
  <si>
    <t>Quindío Potencia Turística de Naturaleza y Diversión</t>
  </si>
  <si>
    <t>Implementar la estrategia  denominada "Cuatro por cuatro" para la promoción de la alimentación saludable</t>
  </si>
  <si>
    <t>Estilos de vida saludable y condiciones no-transmisibles</t>
  </si>
  <si>
    <t xml:space="preserve">Reorientar el Observatorio económico a un enfoque humano con variables sociales, economicas y de seguridad humana en el Departamento del Quindío  </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</si>
  <si>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</si>
  <si>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</si>
  <si>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</si>
  <si>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</si>
  <si>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</si>
  <si>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</si>
  <si>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</si>
  <si>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</si>
  <si>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</si>
  <si>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</si>
  <si>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</si>
  <si>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</si>
  <si>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No se cuenta con Interprete de Lenguaje de Señas en cada ESE puesto que la poblacion demandante es atendida a traves del centro de relevo, estrategia del Ministerio de las Tecnologia de la informacion y las comunicaciones en el cual a traves de comunicación virtual se brinda atención de interprete. </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</si>
  <si>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</si>
  <si>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</si>
  <si>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</si>
  <si>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</si>
  <si>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</si>
  <si>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</si>
  <si>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</si>
  <si>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</si>
  <si>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</si>
  <si>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</si>
  <si>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</si>
  <si>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</si>
  <si>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</si>
  <si>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</si>
  <si>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</si>
  <si>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</si>
  <si>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</si>
  <si>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</si>
  <si>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</si>
  <si>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</si>
  <si>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</si>
  <si>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</si>
  <si>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</si>
  <si>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</si>
  <si>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73                                                                                     190 </t>
  </si>
  <si>
    <t>*Educación inclusiva con acceso y permanencia para poblaciones vulnerables - diferenciales.           *Capacidad sin limites</t>
  </si>
  <si>
    <t>*Cobertura Educativa                   *Promoción y  Protección  de la Familia</t>
  </si>
  <si>
    <t>Desarrollar e implementar una (1) estrategía de comunicaciones.                   +Revisar, ajustar  e implementar   la política pública departamental de discapacidad  "Capacidad sin limites"</t>
  </si>
  <si>
    <t>288            190</t>
  </si>
  <si>
    <t>*Modernización tecnológica y Administrativa         * Capacidad sin limites</t>
  </si>
  <si>
    <t>*Gestión Territorial *Promoción y  Protección  de la Familia</t>
  </si>
  <si>
    <t>Revisar, ajustar  e implementar   la política pública departamental de discapacidad  "Capacidad sin limites",                  *Fortalecer en los doce (12) municipios del departamento los  comités municipales de discapacidad</t>
  </si>
  <si>
    <t>190                         157</t>
  </si>
  <si>
    <t>Capacidad sin limites.                                   *Promoción social y gestión diferencial de poblaciones vulnerables.</t>
  </si>
  <si>
    <t>Promoción y  Protección  de la Familia                                 *Salud Pública para un Quindío saludable y posible</t>
  </si>
  <si>
    <t xml:space="preserve">$143.050.667     $49.880.000 </t>
  </si>
  <si>
    <t>Revisar, ajustar  e implementar   la política pública departamental de discapacidad  "Capacidad sin limites" *Revisar, ajustar  e  implementar  la política publica de equidad de género para la  mujer del departamento</t>
  </si>
  <si>
    <t>190           197</t>
  </si>
  <si>
    <t>Capacidad sin limites.                                              *Mujeres constructoras de Familia y de paz.</t>
  </si>
  <si>
    <t>Promoción y  Protección  de la Familia                                 *Genero, Poblaciones vulnerables y con enfoque diferencial</t>
  </si>
  <si>
    <t>Apoyar en los doce (12) municipios la articulación institucional para la prevención a las violaciones DDHH  e infracciones al DIH                *Revisar, ajustar  e implementar   la política pública departamental de discapacidad  "Capacidad sin limites",                  *Fortalecer en los doce (12) municipios del departamento los  comités municipales de discapacidad</t>
  </si>
  <si>
    <t>232                  190                 157</t>
  </si>
  <si>
    <t>*Capacidad sin limites.                                   *Promoción social y gestión diferencial de poblaciones vulnerables.</t>
  </si>
  <si>
    <t>Protección y Garantías de no Repetición *Capacidad sin limites.                                   *Promoción social y gestión diferencial de poblaciones vulnerables.</t>
  </si>
  <si>
    <t>Construcción de paz y reconciliación en el Quindío *Promoción y  Protección  de la Familia                                 *Salud Pública para un Quindío saludable y posible</t>
  </si>
  <si>
    <t>Desarrollar estrategias tendientes a promover la participación ciudadana en el departamento *Revisar, ajustar  e implementar   la política pública departamental de discapacidad  "Capacidad sin limites",</t>
  </si>
  <si>
    <t>250          190</t>
  </si>
  <si>
    <t xml:space="preserve">Quindío Si, a la participación                               *Capacidad sin limites.   </t>
  </si>
  <si>
    <t xml:space="preserve">Construcción de paz y reconciliación en el Quindío                          </t>
  </si>
  <si>
    <t xml:space="preserve">Poder Ciudadano *Promoción y  Protección  de la Familia        </t>
  </si>
  <si>
    <t>fortalecer  organismos comunales en los  12 municipios del departamento en el mejoramiento organizacional y participativo  *Revisar, ajustar  e implementar   la política pública departamental de discapacidad  "Capacidad sin limites",</t>
  </si>
  <si>
    <t>255         190</t>
  </si>
  <si>
    <t xml:space="preserve">Comunales comprometidos con el Desarrollo *Capacidad sin limites.   </t>
  </si>
  <si>
    <t xml:space="preserve">Poder Ciudadano *Promoción y  Protección  de la Familia  </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</si>
  <si>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</si>
  <si>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</si>
  <si>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</si>
  <si>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</si>
  <si>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</si>
  <si>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 xml:space="preserve">190                                                                                                                                                         
157
    </t>
  </si>
  <si>
    <t>Revisar, ajustar  e implementar   la política pública departamental de discapacidad  "Capacidad sin limites",                                    
*Fortalecer en los doce (12) municipios del departamento los  comités municipales de discapacidad</t>
  </si>
  <si>
    <t>190                                                                                                                                                                                                                                             
157</t>
  </si>
  <si>
    <t>Revisar, ajustar  e implementar   la política pública departamental de discapacidad  "Capacidad sin limites",                                                                                                 
 *Fortalecer en los doce (12) municipios del dep</t>
  </si>
  <si>
    <t>190                                                                                                                                               
157</t>
  </si>
  <si>
    <t xml:space="preserve">Capacidad sin limites.                                            </t>
  </si>
  <si>
    <t>Capacidad sin limites.                                                              
Promoción social y gestión diferencial de poblaciones vulnerables.</t>
  </si>
  <si>
    <t>Promoción y  Protección  de la Familia                                                                                                                                
*Salud Pública para un Quindío saludable y posible</t>
  </si>
  <si>
    <t>Promoción social y gestión diferenccial de poblaciones vulnerables.</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</si>
  <si>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</si>
  <si>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</si>
  <si>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190             
157</t>
  </si>
  <si>
    <t>Promoción y  Protección  de la Familia.                                                      
*Salud Pública para un Quindío saludable y posible</t>
  </si>
  <si>
    <t xml:space="preserve">Revisar, ajustar  e implementar   la política pública departamental de discapacidad  "Capacidad sin limites",                                                   
*    Fortalecer en los doce (12) municipios del dep                                                                              
</t>
  </si>
  <si>
    <t>190                              
157</t>
  </si>
  <si>
    <t>Capacidad sin limites.                                                            
*Promoción social y gestión diferencial de poblaciones vulnerables.</t>
  </si>
  <si>
    <t xml:space="preserve">Revisar, ajustar  e implementar   la política pública departamental de discapacidad  "Capacidad sin limites",                                                 
  *Fortalecer en los doce (12) municipios del dep                                                                              
</t>
  </si>
  <si>
    <t xml:space="preserve">Revisar, ajustar  e implementar   la política pública departamental de discapacidad  "Capacidad sin limites",                            
*   Fortalecer en los doce (12) municipios del dep                                                                              
</t>
  </si>
  <si>
    <t>190                  
43</t>
  </si>
  <si>
    <t xml:space="preserve">Revisar, ajustar  e implementar   la política pública departamental de discapacidad  "Capacidad sin limites",                                                              
*     Apoyar a doce (12) unidades de emprendimiento para jóvenes emprendedores                             </t>
  </si>
  <si>
    <t>Capacidad sin limites.                                                                          
* Hacia el emprendimiento,empresarismo.asociatividad y generacionnde empleo en el Departamento.</t>
  </si>
  <si>
    <t>Promoción y  Protección  de la Familia                                        
* Quindio rural, inteligente,competitivo y empresarial.</t>
  </si>
  <si>
    <t xml:space="preserve">Apoyar a doce (12) unidades de emprendimiento para jóvenes emprendedores.                      
*Revisar, ajustar  e implementar   la política pública departamental de discapacidad  "Capacidad sin limites",  </t>
  </si>
  <si>
    <t xml:space="preserve">43                             
190                    </t>
  </si>
  <si>
    <t xml:space="preserve">* Hacia el Emprendimiento, Empresarismo, asociatividad y generación de empleo en el Departamento del Quindío                                                        
* Capacidad sin limites </t>
  </si>
  <si>
    <t xml:space="preserve">Quindío rural, inteligente, competitivo y empresarial                                   
*Promoción y  Protección  de la Familia                                      
</t>
  </si>
  <si>
    <t xml:space="preserve">*Revisar, ajustar  e implementar   la política pública departamental de discapacidad  "Capacidad sin limites",                            
*    Apoyar   doce (12) Unidades de emprendimiento de grupos poblacionales con enfoque diferencial.                                                              </t>
  </si>
  <si>
    <t>45                                                    
190</t>
  </si>
  <si>
    <t>Hacia el Emprendimiento, Empresarismo, asociatividad y generación de empleo en el Departamento del Quindío                                     
* Capacidad sin limites</t>
  </si>
  <si>
    <t xml:space="preserve">Apoyar   doce (12) Unidades de emprendimiento de grupos poblacionales con enfoque diferencial.                                       
*    Revisar, ajustar  e implementar   la política pública departamental de discapacidad  "Capacidad sin limites",    </t>
  </si>
  <si>
    <t xml:space="preserve">Hacia el Emprendimiento, Empresarismo, asociatividad y generación de empleo en el Departamento del QuindíoL113:N116                             
* Capacidad sin limits </t>
  </si>
  <si>
    <t>45                                                 
190</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</si>
  <si>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</si>
  <si>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</si>
  <si>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</si>
  <si>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</si>
  <si>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*Diseñar e implementar un plan para la caracterización y atención de la población en condiciones especiales y excepcionales del departamento.                                    *Revisar, ajustar  e implementar   la política pública departamental de discapacidad  "Capacidad sin limites",                         </t>
  </si>
  <si>
    <t xml:space="preserve">ESTRATEGIA PROPUESTA </t>
  </si>
  <si>
    <t xml:space="preserve">NOMBRE DEL INDICADOR </t>
  </si>
  <si>
    <t>META ACUMULATIVA 2018</t>
  </si>
  <si>
    <t xml:space="preserve">MODOS DE VERIFICACION </t>
  </si>
  <si>
    <t xml:space="preserve">ACCIONES PROPUESTAS </t>
  </si>
  <si>
    <t>RESPONSABLE</t>
  </si>
  <si>
    <t xml:space="preserve">PROGRAMA </t>
  </si>
  <si>
    <t>SUB PROGRAMA</t>
  </si>
  <si>
    <t xml:space="preserve">NUMERO DE META </t>
  </si>
  <si>
    <t>META</t>
  </si>
  <si>
    <t xml:space="preserve">LOGROS  ALCANZADOS </t>
  </si>
  <si>
    <t>2017 FÍSICA A SEPTIEMBRE 2017</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</si>
  <si>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</si>
  <si>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</si>
  <si>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</si>
  <si>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</si>
  <si>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</si>
  <si>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</si>
  <si>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</si>
  <si>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Preparados para la paz                  </t>
  </si>
  <si>
    <t xml:space="preserve">Implementar plan de acción de Derechos Humanos articulado interinstitucionalmente, de  protección de los Derechos Humanos DDHH y la Paz en los doce (12) municipios del departamento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</si>
  <si>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</si>
  <si>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</si>
  <si>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</si>
  <si>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202                                                                                                                                                                                                       
204</t>
  </si>
  <si>
    <t>Deporte  Asociado</t>
  </si>
  <si>
    <t>Juegos  Intercolegiados</t>
  </si>
  <si>
    <t xml:space="preserve">Desarollar (4) juegos intercolegiados  en sus diferentes fases </t>
  </si>
  <si>
    <t>Deporte,recreacion,actividad, fisica en los Municipios del Departamento del Quindio.</t>
  </si>
  <si>
    <t>Implementacion y apoyo a los proyectos deportivos, recreativos y actividad fisicac en los  Municipios del Departamento del Quindio.</t>
  </si>
  <si>
    <t>Se trasfiere recusrsos  de ley a municipios según la normatividad  vigente de Iva telelfonia  movil donde el 3% es obligatoria inversion en promover el deporte en personas con discacidad.</t>
  </si>
  <si>
    <t>190                                                                                                                                                                                                                                                                    
206</t>
  </si>
  <si>
    <t xml:space="preserve">Revisar, ajustar  e implementar   la política pública departamental de discapacidad  "Capacidad sin limites",                                                                                                                                    
 * Asesorar los (12) municipios del departamento del Quindio asesorados mediante solicitud de caracter tecnic, administrativos,y financiero para las escuelas deportivas, segun los requerimientos.  </t>
  </si>
  <si>
    <t>Capacidad sin limites.                                                                                                                                            
* Deporte formativo,deporte social comunitario y juegos tradicionales.</t>
  </si>
  <si>
    <t>*Promoción y  Protección  de la Familia                                                                                                                           
*Apoyo deporte asociado</t>
  </si>
  <si>
    <t xml:space="preserve">Quindío Si, a la participación                               *Capacidad sin limites.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</si>
  <si>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</si>
  <si>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</si>
  <si>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</si>
  <si>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</si>
  <si>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las bibliotecas publicas y de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</si>
  <si>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</si>
  <si>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</si>
  <si>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</si>
  <si>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</si>
  <si>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</si>
  <si>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</si>
  <si>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</si>
  <si>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</si>
  <si>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</si>
  <si>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</si>
  <si>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</si>
  <si>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</si>
  <si>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</si>
  <si>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</si>
  <si>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Se elaboró guia de atencion para pesronas con discapacidad desde el abordaje para la prestacion del servicio de salud. Se inicia procesos para identificar las lineas de apoyo referente a la atnecion virtual de personas con discapacidad.                            
* El municipio de Genova en  La oficina del regimen subsidiado constantemente realiza cruce de base de datos verificando la población que no tenga afiliación a salud y se realiza apoyo y gestión para la obtención de citas o lo requerido por el personal de salud.</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</si>
  <si>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</si>
  <si>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</si>
  <si>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</si>
  <si>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</si>
  <si>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</si>
  <si>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</si>
  <si>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t>250                        
190</t>
  </si>
  <si>
    <t>250                        
 190</t>
  </si>
  <si>
    <t>250                      
 190</t>
  </si>
  <si>
    <r>
      <t xml:space="preserve">Certificar las competencias en lenguaje de señas </t>
    </r>
    <r>
      <rPr>
        <sz val="11"/>
        <color rgb="FF000000"/>
        <rFont val="Arial"/>
        <family val="2"/>
      </rPr>
      <t>diseñar y ejecutar un programa de educación y formación superior de intérpretes en lengua de señas a español.</t>
    </r>
  </si>
  <si>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</si>
  <si>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1"/>
        <color rgb="FFFF0000"/>
        <rFont val="Arial"/>
        <family val="2"/>
      </rPr>
      <t xml:space="preserve">    </t>
    </r>
    <r>
      <rPr>
        <sz val="11"/>
        <color theme="1"/>
        <rFont val="Arial"/>
        <family val="2"/>
      </rPr>
      <t xml:space="preserve">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</si>
  <si>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</si>
  <si>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</si>
  <si>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</si>
  <si>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de las notarías. ARMENIA 118, CALARCA 120, BUENAVISTA 42, CIRCASIA 48, MONTENEGRO 24, QUIMBAYA 64. 416 personas certificadas a septiembre del 2017.                                                                                     
*  El municipio de Buenavista ha capacitado a  20 personas como interprete  certificados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</si>
  <si>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Sistema creado y operando  que tenga el acceso a los libros en braille, macro tipo, hablados y/o electrónicos.</t>
  </si>
  <si>
    <t>Formar el total de los niños con discapcidad desde la edad inicial en los sistemas de lectoescritura</t>
  </si>
  <si>
    <t xml:space="preserve"> se solicitó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publica</t>
  </si>
  <si>
    <t>Ejecutada a traves de la dirección de Adulto Mayor y Discapacidad a traves de capacitación en rutas de atención y ley 1618, la cual garantiza el cumplimiento de los derechos de las PCD. Se oficiará a las entidades como defensoria del pueblo, personeria y demas entidades que birndan el servicio.                                                                  
* Desde el ICBF, Desde el ICBF Se adelantan procesos de restableciento de derechos  a favor de  los NNA con Discapacidad a travéz de modalidades de externado medio tiempo y tiempo completo, hogar gestor y Hogar Sustituto. en las intituciones de INFAC, DAVIDA, Fundación Quindiana de Atención Integral,  Hogar Gestor  y CONFUTURO  a 511  NNA.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</si>
  <si>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</si>
  <si>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</si>
  <si>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</si>
  <si>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</si>
  <si>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</si>
  <si>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 *Promoción social y gestión diferencial de poblaciones vulnerables.</t>
  </si>
  <si>
    <t>*Fortalecer en los doce (12) municipios del departamento los  comités municipales de discapacidad</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</si>
  <si>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</si>
  <si>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</si>
  <si>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</si>
  <si>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 xml:space="preserve">                                           
*Salud Pública para un Quindío saludable y posible</t>
  </si>
  <si>
    <t xml:space="preserve">                                                       
* Promoción social y gestión diferencial de poblaciones vulnerables.</t>
  </si>
  <si>
    <t xml:space="preserve">                                                                                               
 *Fortalecer en los doce (12) municipios del dep</t>
  </si>
  <si>
    <t xml:space="preserve">                               *Salud Pública para un Quindío saludable y posible</t>
  </si>
  <si>
    <t xml:space="preserve">                                *Promoción social y gestión diferencial de poblaciones vulnerables.</t>
  </si>
  <si>
    <t xml:space="preserve">                 *Fortalecer en los doce (12) municipios del departamento los  comités municipales de discapacidad</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</si>
  <si>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</si>
  <si>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ACTUALIZACIÓN DEL REGISTRO DE DISCAPACIDAD DEL QUINDÍO. Para el año 2017 se han realizado  7   capacitaciones para crear nuevas unidades generadoras de datos en los  Municipios del Departamento el resultado es la vinculacion en el proceso  los Hospitales de Cordoba, Buenavista, Filandia, Genova, Montenegro  y Circasia, Administraciones Municipales Calarca, Salento, Armenia, Circasia, Montenegro, es importante resaltar que los 12 Municipios en las Alcaldias se encuentran operando las UGDs. Por otra parte se han realizado5 capacitaciones en herramienta cubo, a los enlaces de discapacidad, organizaciones y comunidad en general que requieran el manejo de la información. Se lleva acabo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</si>
  <si>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Se realizaró de Foro de Inclusión laboral a cargo de Mintrabajo y Secretaria de Familia, organizaciones que lideran procesos en pro de las PCD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</si>
  <si>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*Salud Pública para un Quindío saludable y posible</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</si>
  <si>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</si>
  <si>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</si>
  <si>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</si>
  <si>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</si>
  <si>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</si>
  <si>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</si>
  <si>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tienen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Segunda Henao y San Rafael de Calarca, Mercadoctenía y la Inst Policarpa Salavarrieta de Quimbaya, La Mariela de Pijao, Colegio fundadores en Montenegro, Colegio Tecnologíco de Calarca                                                                                   
* desde el municipio de Buenavista  se esta adecuandon  la infraestructura para el sistema braile .                                                                    
* El municipio de Salento  atraves de  difusion mediante perifoneo, volantes y redes sociales para la optimizacion de los puntos de vive digital de la PCD </t>
  </si>
  <si>
    <t xml:space="preserve"> Diseño por parte de la Secretaría de Familia de taller de sensibilización a medio sde comunicación.</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</si>
  <si>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</si>
  <si>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</si>
  <si>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</si>
  <si>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</si>
  <si>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</si>
  <si>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</si>
  <si>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</si>
  <si>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</si>
  <si>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</si>
  <si>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</si>
  <si>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</si>
  <si>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</si>
  <si>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</si>
  <si>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154 - 190</t>
  </si>
  <si>
    <t xml:space="preserve">Promoción social y gestión diferencial de poblaciones vulnerables. - Capacidad sin limites. </t>
  </si>
  <si>
    <t xml:space="preserve">Implementar  5  programas de participación social en salud, orientados a promover los derechos de las poblaciones vulnerables y diferenciales, acorde a las políticas públicas - Capacidad sin limites. </t>
  </si>
  <si>
    <t xml:space="preserve">                                *Salud Pública para un Quindío saludable y posible</t>
  </si>
  <si>
    <t xml:space="preserve">                            *Promoción social y gestión diferencial de poblaciones vulnerables.</t>
  </si>
  <si>
    <t xml:space="preserve">                                                                                                
 *Fortalecer en los doce (12) municipios del departamento los  comités municipales de discapacidad                                                 
</t>
  </si>
  <si>
    <t xml:space="preserve">                                                
157                                  
</t>
  </si>
  <si>
    <t xml:space="preserve">                                                                                                                              
*Salud Pública para un Quindío saludable y posible</t>
  </si>
  <si>
    <t xml:space="preserve">                                           
*Promoción social y gestión diferencial de poblaciones vulnerables.</t>
  </si>
  <si>
    <t xml:space="preserve">
157
</t>
  </si>
  <si>
    <t xml:space="preserve">                                        
*Fortalecer en los doce (12) municipios del departamento los  comités municipales de discapacidad</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</si>
  <si>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</si>
  <si>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</si>
  <si>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</si>
  <si>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</si>
  <si>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</si>
  <si>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</si>
  <si>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META FISICA SEPTIEMBRE 2017 (FÍSICA)</t>
  </si>
  <si>
    <t>CRITICO</t>
  </si>
  <si>
    <t>BAJO</t>
  </si>
  <si>
    <t>MEDIO</t>
  </si>
  <si>
    <t>SATIS</t>
  </si>
  <si>
    <t>SOBRE</t>
  </si>
  <si>
    <t>POR DEFINIR</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</si>
  <si>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</si>
  <si>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</si>
  <si>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</si>
  <si>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</si>
  <si>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</si>
  <si>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</si>
  <si>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</si>
  <si>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</si>
  <si>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</si>
  <si>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</si>
  <si>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</si>
  <si>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t>
  </si>
  <si>
    <t>ESTADO</t>
  </si>
  <si>
    <t>80% mas</t>
  </si>
  <si>
    <t xml:space="preserve">SOBRESALIENTE </t>
  </si>
  <si>
    <t>70-79%</t>
  </si>
  <si>
    <t>60- 69%</t>
  </si>
  <si>
    <t xml:space="preserve">BAJO </t>
  </si>
  <si>
    <t>40-59%</t>
  </si>
  <si>
    <t>0-39%</t>
  </si>
  <si>
    <t>TOTAL INDICADORES</t>
  </si>
  <si>
    <t>META FÍSICA DISCAPACIDAD AÑO 2017</t>
  </si>
  <si>
    <t>META FÍSICA DISCAPACIDAD AÑO 2016</t>
  </si>
  <si>
    <r>
      <t xml:space="preserve">Certificar las competencias en lenguaje de señas </t>
    </r>
    <r>
      <rPr>
        <sz val="10"/>
        <color rgb="FF000000"/>
        <rFont val="Arial"/>
        <family val="2"/>
      </rPr>
      <t>diseñar y ejecutar un programa de educación y formación superior de intérpretes en lengua de señas a español.</t>
    </r>
  </si>
  <si>
    <r>
      <t xml:space="preserve"> </t>
    </r>
    <r>
      <rPr>
        <sz val="10"/>
        <rFont val="Arial"/>
        <family val="2"/>
      </rPr>
      <t xml:space="preserve">Diseñar y ejecutar un (1) programa que conduzca al desarrollo de entornos saludables en los hogares, escuelas áreas de trabajo, establecidas dentro de ept y los pbt de los 11 municipios.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</si>
</sst>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quot;€&quot;_-;\-* #,##0.00\ &quot;€&quot;_-;_-* &quot;-&quot;??\ &quot;€&quot;_-;_-@_-"/>
    <numFmt numFmtId="165" formatCode="_-&quot;$&quot;* #,##0_-;\-&quot;$&quot;* #,##0_-;_-&quot;$&quot;* &quot;-&quot;_-;_-@_-"/>
    <numFmt numFmtId="166" formatCode="0.0"/>
  </numFmts>
  <fonts count="22" x14ac:knownFonts="1">
    <font>
      <sz val="11"/>
      <color theme="1"/>
      <name val="Calibri"/>
      <family val="2"/>
      <scheme val="minor"/>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b/>
      <i/>
      <sz val="10"/>
      <color theme="1"/>
      <name val="Arial"/>
      <family val="2"/>
    </font>
    <font>
      <sz val="10"/>
      <color theme="1"/>
      <name val="Arial"/>
      <family val="2"/>
    </font>
    <font>
      <sz val="16"/>
      <color theme="1"/>
      <name val="Arial"/>
      <family val="2"/>
    </font>
    <font>
      <b/>
      <sz val="10"/>
      <color theme="1"/>
      <name val="Calibri"/>
      <family val="2"/>
      <scheme val="minor"/>
    </font>
    <font>
      <b/>
      <sz val="16"/>
      <color theme="1"/>
      <name val="Calibri"/>
      <family val="2"/>
      <scheme val="minor"/>
    </font>
    <font>
      <b/>
      <sz val="9"/>
      <color indexed="81"/>
      <name val="Tahoma"/>
      <family val="2"/>
    </font>
    <font>
      <b/>
      <sz val="11"/>
      <color theme="1"/>
      <name val="Calibri"/>
      <family val="2"/>
      <scheme val="minor"/>
    </font>
    <font>
      <sz val="10"/>
      <name val="Arial"/>
      <family val="2"/>
    </font>
    <font>
      <sz val="10"/>
      <color rgb="FF000000"/>
      <name val="Arial"/>
      <family val="2"/>
    </font>
    <font>
      <sz val="10"/>
      <color rgb="FFFF0000"/>
      <name val="Arial"/>
      <family val="2"/>
    </font>
  </fonts>
  <fills count="19">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5" borderId="0" xfId="0" applyFont="1" applyFill="1" applyAlignment="1">
      <alignment horizontal="center" vertical="center"/>
    </xf>
    <xf numFmtId="9" fontId="3" fillId="3" borderId="1" xfId="0" applyNumberFormat="1" applyFont="1" applyFill="1" applyBorder="1" applyAlignment="1">
      <alignment horizontal="center" vertical="center" wrapText="1"/>
    </xf>
    <xf numFmtId="0" fontId="3" fillId="4" borderId="0" xfId="0" applyFont="1" applyFill="1" applyAlignment="1">
      <alignment horizontal="center" vertical="center"/>
    </xf>
    <xf numFmtId="0" fontId="6" fillId="3" borderId="1" xfId="0" applyFont="1" applyFill="1" applyBorder="1" applyAlignment="1">
      <alignment horizontal="center" vertical="center" wrapText="1"/>
    </xf>
    <xf numFmtId="0" fontId="3" fillId="0" borderId="0" xfId="0" applyFont="1" applyFill="1" applyAlignment="1">
      <alignment horizontal="center" vertical="center"/>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8" borderId="0" xfId="0"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0" fontId="5" fillId="0" borderId="0" xfId="0" applyFont="1" applyAlignment="1">
      <alignment horizontal="center" vertical="center"/>
    </xf>
    <xf numFmtId="165" fontId="7" fillId="3" borderId="1" xfId="1" applyFont="1" applyFill="1" applyBorder="1" applyAlignment="1">
      <alignment horizontal="center" vertical="center"/>
    </xf>
    <xf numFmtId="165" fontId="7" fillId="3" borderId="1" xfId="1" applyFont="1" applyFill="1" applyBorder="1" applyAlignment="1" applyProtection="1">
      <alignment horizontal="center" vertical="center" wrapText="1"/>
      <protection locked="0"/>
    </xf>
    <xf numFmtId="9" fontId="4" fillId="3" borderId="1" xfId="6"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165" fontId="3" fillId="0" borderId="0" xfId="1" applyFont="1" applyAlignment="1">
      <alignment horizontal="center" vertical="center"/>
    </xf>
    <xf numFmtId="9"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9" fontId="4" fillId="4" borderId="1" xfId="6" applyFont="1" applyFill="1" applyBorder="1" applyAlignment="1">
      <alignment horizontal="center" vertical="center"/>
    </xf>
    <xf numFmtId="0" fontId="6" fillId="4" borderId="1" xfId="0" applyFont="1" applyFill="1" applyBorder="1" applyAlignment="1">
      <alignment horizontal="center" vertical="center" wrapText="1"/>
    </xf>
    <xf numFmtId="9" fontId="4" fillId="4" borderId="1" xfId="6"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 xfId="0" applyNumberFormat="1" applyFont="1" applyFill="1" applyBorder="1" applyAlignment="1">
      <alignment horizontal="center" vertical="center"/>
    </xf>
    <xf numFmtId="9" fontId="7" fillId="3" borderId="1" xfId="6" applyFont="1" applyFill="1" applyBorder="1" applyAlignment="1">
      <alignment horizontal="center" vertical="center" wrapText="1"/>
    </xf>
    <xf numFmtId="9"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7" fillId="3" borderId="1" xfId="6"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1" fontId="7" fillId="3" borderId="1" xfId="6" applyNumberFormat="1" applyFont="1" applyFill="1" applyBorder="1" applyAlignment="1">
      <alignment horizontal="center" vertical="center"/>
    </xf>
    <xf numFmtId="2" fontId="7" fillId="3" borderId="1" xfId="6" applyNumberFormat="1" applyFont="1" applyFill="1" applyBorder="1" applyAlignment="1">
      <alignment horizontal="center" vertical="center"/>
    </xf>
    <xf numFmtId="9" fontId="7" fillId="3" borderId="1" xfId="6" applyFont="1" applyFill="1" applyBorder="1" applyAlignment="1">
      <alignment horizontal="center" vertical="center"/>
    </xf>
    <xf numFmtId="1" fontId="7" fillId="3" borderId="1" xfId="0" applyNumberFormat="1" applyFont="1" applyFill="1" applyBorder="1" applyAlignment="1">
      <alignment horizontal="center" vertical="center"/>
    </xf>
    <xf numFmtId="9" fontId="7" fillId="3" borderId="1" xfId="6" applyNumberFormat="1" applyFont="1" applyFill="1" applyBorder="1" applyAlignment="1">
      <alignment horizontal="center" vertical="center"/>
    </xf>
    <xf numFmtId="1" fontId="7" fillId="3" borderId="1" xfId="0" applyNumberFormat="1"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165" fontId="7" fillId="0" borderId="0" xfId="1" applyFont="1" applyAlignment="1">
      <alignment horizontal="center" vertical="center"/>
    </xf>
    <xf numFmtId="9" fontId="3" fillId="11"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9" fontId="3" fillId="15" borderId="1" xfId="0" applyNumberFormat="1" applyFont="1" applyFill="1" applyBorder="1" applyAlignment="1">
      <alignment horizontal="center" vertical="center"/>
    </xf>
    <xf numFmtId="9" fontId="3" fillId="12" borderId="1" xfId="0" applyNumberFormat="1" applyFont="1" applyFill="1" applyBorder="1" applyAlignment="1">
      <alignment horizontal="center" vertical="center"/>
    </xf>
    <xf numFmtId="9" fontId="4" fillId="11" borderId="1" xfId="6" applyFont="1" applyFill="1" applyBorder="1" applyAlignment="1">
      <alignment horizontal="center" vertical="center"/>
    </xf>
    <xf numFmtId="9" fontId="4" fillId="11" borderId="2" xfId="6" applyFont="1" applyFill="1" applyBorder="1" applyAlignment="1">
      <alignment horizontal="center" vertical="center"/>
    </xf>
    <xf numFmtId="9" fontId="4" fillId="14" borderId="1" xfId="6" applyFont="1" applyFill="1" applyBorder="1" applyAlignment="1">
      <alignment horizontal="center" vertical="center" wrapText="1"/>
    </xf>
    <xf numFmtId="9" fontId="4" fillId="11" borderId="1" xfId="6" applyFont="1" applyFill="1" applyBorder="1" applyAlignment="1">
      <alignment horizontal="center" vertical="center" wrapText="1"/>
    </xf>
    <xf numFmtId="9" fontId="4" fillId="5" borderId="1" xfId="6" applyFont="1" applyFill="1" applyBorder="1" applyAlignment="1">
      <alignment horizontal="center" vertical="center" wrapText="1"/>
    </xf>
    <xf numFmtId="9" fontId="4" fillId="5" borderId="1" xfId="6" applyFont="1" applyFill="1" applyBorder="1" applyAlignment="1">
      <alignment horizontal="center" vertical="center"/>
    </xf>
    <xf numFmtId="9" fontId="4" fillId="16" borderId="1" xfId="6" applyFont="1" applyFill="1" applyBorder="1" applyAlignment="1">
      <alignment horizontal="center" vertical="center"/>
    </xf>
    <xf numFmtId="9" fontId="4" fillId="11" borderId="1" xfId="0" applyNumberFormat="1" applyFont="1" applyFill="1" applyBorder="1" applyAlignment="1">
      <alignment horizontal="center" vertical="center" wrapText="1"/>
    </xf>
    <xf numFmtId="9" fontId="4" fillId="16" borderId="1" xfId="6" applyFont="1" applyFill="1" applyBorder="1" applyAlignment="1">
      <alignment horizontal="center" vertical="center" wrapText="1"/>
    </xf>
    <xf numFmtId="9" fontId="4" fillId="13" borderId="1" xfId="6" applyFont="1" applyFill="1" applyBorder="1" applyAlignment="1">
      <alignment horizontal="center" vertical="center" wrapText="1"/>
    </xf>
    <xf numFmtId="9" fontId="3" fillId="16" borderId="1" xfId="0" applyNumberFormat="1" applyFont="1" applyFill="1" applyBorder="1" applyAlignment="1">
      <alignment horizontal="center" vertical="center"/>
    </xf>
    <xf numFmtId="9" fontId="4" fillId="12" borderId="1" xfId="6" applyFont="1" applyFill="1" applyBorder="1" applyAlignment="1">
      <alignment horizontal="center" vertical="center" wrapText="1"/>
    </xf>
    <xf numFmtId="9" fontId="4" fillId="11" borderId="1" xfId="6"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horizontal="center" vertical="center"/>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1" fillId="0" borderId="0" xfId="0" applyFont="1" applyAlignment="1">
      <alignment horizontal="center"/>
    </xf>
    <xf numFmtId="0" fontId="13" fillId="14" borderId="22"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0" fillId="18" borderId="22" xfId="0" applyFont="1" applyFill="1" applyBorder="1" applyAlignment="1">
      <alignment horizontal="center" vertical="center" wrapText="1"/>
    </xf>
    <xf numFmtId="0" fontId="14" fillId="0" borderId="23" xfId="0" applyFont="1" applyBorder="1" applyAlignment="1">
      <alignment horizontal="center"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0" fontId="14" fillId="14" borderId="3" xfId="0" applyFont="1" applyFill="1" applyBorder="1" applyAlignment="1">
      <alignment horizontal="center" vertical="center"/>
    </xf>
    <xf numFmtId="0" fontId="14" fillId="4"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1" borderId="3" xfId="0" applyFont="1" applyFill="1" applyBorder="1" applyAlignment="1">
      <alignment horizontal="center" vertical="center"/>
    </xf>
    <xf numFmtId="0" fontId="14" fillId="16" borderId="3" xfId="0" applyFont="1" applyFill="1" applyBorder="1" applyAlignment="1">
      <alignment horizontal="center" vertical="center"/>
    </xf>
    <xf numFmtId="0" fontId="14" fillId="18" borderId="24" xfId="0" applyFont="1" applyFill="1" applyBorder="1" applyAlignment="1">
      <alignment horizontal="center" vertical="center"/>
    </xf>
    <xf numFmtId="0" fontId="14" fillId="14"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13"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6" borderId="1" xfId="0" applyFont="1" applyFill="1" applyBorder="1" applyAlignment="1">
      <alignment horizontal="center" vertical="center"/>
    </xf>
    <xf numFmtId="0" fontId="14" fillId="18" borderId="25" xfId="0" applyFont="1" applyFill="1" applyBorder="1" applyAlignment="1">
      <alignment horizontal="center" vertical="center"/>
    </xf>
    <xf numFmtId="0" fontId="14" fillId="0" borderId="26" xfId="0" applyFont="1" applyBorder="1" applyAlignment="1">
      <alignment horizontal="center" vertical="center"/>
    </xf>
    <xf numFmtId="0" fontId="9"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2" xfId="0" applyFont="1" applyBorder="1" applyAlignment="1">
      <alignment horizontal="center" vertical="center" wrapText="1"/>
    </xf>
    <xf numFmtId="0" fontId="14" fillId="14" borderId="5" xfId="0" applyFont="1" applyFill="1" applyBorder="1" applyAlignment="1">
      <alignment horizontal="center" vertical="center"/>
    </xf>
    <xf numFmtId="0" fontId="14" fillId="4" borderId="5" xfId="0" applyFont="1" applyFill="1" applyBorder="1" applyAlignment="1">
      <alignment horizontal="center" vertical="center"/>
    </xf>
    <xf numFmtId="0" fontId="14" fillId="13" borderId="5" xfId="0" applyFont="1" applyFill="1" applyBorder="1" applyAlignment="1">
      <alignment horizontal="center" vertical="center"/>
    </xf>
    <xf numFmtId="0" fontId="14" fillId="11" borderId="5" xfId="0" applyFont="1" applyFill="1" applyBorder="1" applyAlignment="1">
      <alignment horizontal="center" vertical="center"/>
    </xf>
    <xf numFmtId="0" fontId="14" fillId="16" borderId="5" xfId="0" applyFont="1" applyFill="1" applyBorder="1" applyAlignment="1">
      <alignment horizontal="center" vertical="center"/>
    </xf>
    <xf numFmtId="0" fontId="14" fillId="18" borderId="27" xfId="0" applyFont="1" applyFill="1" applyBorder="1" applyAlignment="1">
      <alignment horizontal="center" vertical="center"/>
    </xf>
    <xf numFmtId="0" fontId="16" fillId="14" borderId="28" xfId="0" applyFont="1" applyFill="1" applyBorder="1" applyAlignment="1">
      <alignment horizontal="center" vertical="center"/>
    </xf>
    <xf numFmtId="0" fontId="16" fillId="4" borderId="28" xfId="0" applyFont="1" applyFill="1" applyBorder="1" applyAlignment="1">
      <alignment horizontal="center" vertical="center"/>
    </xf>
    <xf numFmtId="0" fontId="16" fillId="11" borderId="28" xfId="0" applyFont="1" applyFill="1" applyBorder="1" applyAlignment="1">
      <alignment horizontal="center" vertical="center"/>
    </xf>
    <xf numFmtId="0" fontId="16" fillId="16" borderId="28" xfId="0" applyFont="1" applyFill="1" applyBorder="1" applyAlignment="1">
      <alignment horizontal="center" vertical="center"/>
    </xf>
    <xf numFmtId="0" fontId="16" fillId="18" borderId="28" xfId="0" applyFont="1" applyFill="1" applyBorder="1" applyAlignment="1">
      <alignment horizontal="center" vertical="center"/>
    </xf>
    <xf numFmtId="0" fontId="13" fillId="9" borderId="22" xfId="0" applyFont="1" applyFill="1" applyBorder="1" applyAlignment="1">
      <alignment horizontal="center" vertical="center" wrapText="1"/>
    </xf>
    <xf numFmtId="0" fontId="14" fillId="9"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5" xfId="0" applyFont="1" applyFill="1" applyBorder="1" applyAlignment="1">
      <alignment horizontal="center" vertical="center"/>
    </xf>
    <xf numFmtId="0" fontId="16" fillId="9" borderId="28" xfId="0" applyFont="1" applyFill="1" applyBorder="1" applyAlignment="1">
      <alignment horizontal="center" vertical="center"/>
    </xf>
    <xf numFmtId="0" fontId="18" fillId="0" borderId="1" xfId="0" applyFont="1" applyBorder="1" applyAlignment="1">
      <alignment horizontal="center"/>
    </xf>
    <xf numFmtId="0" fontId="18" fillId="11" borderId="1" xfId="0" applyFont="1" applyFill="1" applyBorder="1" applyAlignment="1">
      <alignment horizontal="center" vertical="center"/>
    </xf>
    <xf numFmtId="0" fontId="18" fillId="13"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9" borderId="1" xfId="0" applyFont="1" applyFill="1" applyBorder="1" applyAlignment="1">
      <alignment horizontal="center" vertical="center"/>
    </xf>
    <xf numFmtId="0" fontId="18" fillId="14" borderId="1" xfId="0" applyFont="1" applyFill="1" applyBorder="1" applyAlignment="1">
      <alignment horizontal="center" vertical="center"/>
    </xf>
    <xf numFmtId="0" fontId="18" fillId="0" borderId="34" xfId="0" applyFont="1" applyBorder="1" applyAlignment="1">
      <alignment horizontal="center"/>
    </xf>
    <xf numFmtId="0" fontId="18" fillId="16" borderId="3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7" fillId="3" borderId="2" xfId="0" applyNumberFormat="1" applyFont="1" applyFill="1" applyBorder="1" applyAlignment="1">
      <alignment horizontal="center" vertical="center" wrapText="1"/>
    </xf>
    <xf numFmtId="9" fontId="4" fillId="11" borderId="2" xfId="6" applyFont="1" applyFill="1" applyBorder="1" applyAlignment="1">
      <alignment horizontal="center" vertical="center"/>
    </xf>
    <xf numFmtId="9" fontId="3" fillId="12"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8" fillId="0" borderId="34" xfId="0" applyFont="1" applyBorder="1" applyAlignment="1">
      <alignment horizontal="center"/>
    </xf>
    <xf numFmtId="0" fontId="13" fillId="3" borderId="1" xfId="0"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9" fontId="19" fillId="3" borderId="1" xfId="6" applyFont="1" applyFill="1" applyBorder="1" applyAlignment="1">
      <alignment horizontal="center" vertical="center" wrapText="1"/>
    </xf>
    <xf numFmtId="9" fontId="13" fillId="15"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9" fontId="13" fillId="3" borderId="1" xfId="0"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9" fontId="10" fillId="11" borderId="1" xfId="6" applyFont="1" applyFill="1" applyBorder="1" applyAlignment="1">
      <alignment horizontal="center" vertical="center"/>
    </xf>
    <xf numFmtId="0" fontId="19"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3" borderId="1" xfId="0" applyFont="1" applyFill="1" applyBorder="1" applyAlignment="1">
      <alignment horizontal="center" vertical="center"/>
    </xf>
    <xf numFmtId="9" fontId="10" fillId="4" borderId="1" xfId="6" applyFont="1" applyFill="1" applyBorder="1" applyAlignment="1">
      <alignment horizontal="center" vertical="center"/>
    </xf>
    <xf numFmtId="10" fontId="19" fillId="3" borderId="1" xfId="6" applyNumberFormat="1" applyFont="1" applyFill="1" applyBorder="1" applyAlignment="1">
      <alignment horizontal="center" vertical="center" wrapText="1"/>
    </xf>
    <xf numFmtId="9" fontId="13" fillId="12" borderId="1" xfId="0" applyNumberFormat="1" applyFont="1" applyFill="1" applyBorder="1" applyAlignment="1">
      <alignment horizontal="center" vertical="center"/>
    </xf>
    <xf numFmtId="9" fontId="13" fillId="3" borderId="2" xfId="0" applyNumberFormat="1"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9" fontId="10" fillId="11" borderId="2" xfId="6"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9" fontId="10" fillId="14" borderId="1" xfId="6" applyFont="1" applyFill="1" applyBorder="1" applyAlignment="1">
      <alignment horizontal="center" vertical="center" wrapText="1"/>
    </xf>
    <xf numFmtId="9" fontId="13" fillId="5" borderId="1" xfId="0" applyNumberFormat="1" applyFont="1" applyFill="1" applyBorder="1" applyAlignment="1">
      <alignment horizontal="center" vertical="center"/>
    </xf>
    <xf numFmtId="9" fontId="10" fillId="11" borderId="1" xfId="6" applyFont="1" applyFill="1" applyBorder="1" applyAlignment="1">
      <alignment horizontal="center" vertical="center" wrapText="1"/>
    </xf>
    <xf numFmtId="0" fontId="9" fillId="3" borderId="1" xfId="0" applyFont="1" applyFill="1" applyBorder="1" applyAlignment="1">
      <alignment horizontal="center" vertical="center" wrapText="1"/>
    </xf>
    <xf numFmtId="9" fontId="10" fillId="5" borderId="1" xfId="6" applyFont="1" applyFill="1" applyBorder="1" applyAlignment="1">
      <alignment horizontal="center" vertical="center" wrapText="1"/>
    </xf>
    <xf numFmtId="9" fontId="10" fillId="5" borderId="1" xfId="6" applyFont="1" applyFill="1" applyBorder="1" applyAlignment="1">
      <alignment horizontal="center" vertical="center"/>
    </xf>
    <xf numFmtId="0" fontId="13" fillId="3" borderId="1" xfId="0" applyNumberFormat="1" applyFont="1" applyFill="1" applyBorder="1" applyAlignment="1">
      <alignment horizontal="center" vertical="center"/>
    </xf>
    <xf numFmtId="9" fontId="10" fillId="16" borderId="1" xfId="6" applyFont="1" applyFill="1" applyBorder="1" applyAlignment="1">
      <alignment horizontal="center" vertical="center"/>
    </xf>
    <xf numFmtId="9" fontId="10" fillId="11" borderId="1" xfId="0" applyNumberFormat="1" applyFont="1" applyFill="1" applyBorder="1" applyAlignment="1">
      <alignment horizontal="center" vertical="center" wrapText="1"/>
    </xf>
    <xf numFmtId="9" fontId="10" fillId="16" borderId="1" xfId="6"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9" fontId="13" fillId="16" borderId="1" xfId="0" applyNumberFormat="1" applyFont="1" applyFill="1" applyBorder="1" applyAlignment="1">
      <alignment horizontal="center" vertical="center"/>
    </xf>
    <xf numFmtId="9" fontId="13" fillId="11" borderId="1" xfId="0" applyNumberFormat="1" applyFont="1" applyFill="1" applyBorder="1" applyAlignment="1">
      <alignment horizontal="center" vertical="center"/>
    </xf>
    <xf numFmtId="9" fontId="10" fillId="4" borderId="1" xfId="6" applyFont="1" applyFill="1" applyBorder="1" applyAlignment="1">
      <alignment horizontal="center" vertical="center" wrapText="1"/>
    </xf>
    <xf numFmtId="0" fontId="13" fillId="3" borderId="0" xfId="0" applyFont="1" applyFill="1" applyAlignment="1">
      <alignment horizontal="center" vertical="center" wrapText="1"/>
    </xf>
    <xf numFmtId="9" fontId="10" fillId="12" borderId="1" xfId="6" applyFont="1" applyFill="1" applyBorder="1" applyAlignment="1">
      <alignment horizontal="center" vertical="center" wrapText="1"/>
    </xf>
    <xf numFmtId="1" fontId="19" fillId="3" borderId="1" xfId="6" applyNumberFormat="1" applyFont="1" applyFill="1" applyBorder="1" applyAlignment="1">
      <alignment horizontal="center" vertical="center"/>
    </xf>
    <xf numFmtId="9" fontId="10" fillId="13" borderId="1" xfId="6" applyFont="1" applyFill="1" applyBorder="1" applyAlignment="1">
      <alignment horizontal="center" vertical="center" wrapText="1"/>
    </xf>
    <xf numFmtId="0" fontId="13"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2" fontId="19" fillId="3" borderId="1" xfId="6" applyNumberFormat="1" applyFont="1" applyFill="1" applyBorder="1" applyAlignment="1">
      <alignment horizontal="center" vertical="center"/>
    </xf>
    <xf numFmtId="9" fontId="10" fillId="11" borderId="1" xfId="6" applyNumberFormat="1" applyFont="1" applyFill="1" applyBorder="1" applyAlignment="1">
      <alignment horizontal="center" vertical="center" wrapText="1"/>
    </xf>
    <xf numFmtId="9" fontId="19" fillId="3" borderId="1" xfId="6" applyFont="1" applyFill="1" applyBorder="1" applyAlignment="1">
      <alignment horizontal="center" vertical="center"/>
    </xf>
    <xf numFmtId="1" fontId="19" fillId="3" borderId="1"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xf>
    <xf numFmtId="9" fontId="19" fillId="3" borderId="1" xfId="6" applyNumberFormat="1" applyFont="1" applyFill="1" applyBorder="1" applyAlignment="1">
      <alignment horizontal="center" vertical="center"/>
    </xf>
    <xf numFmtId="1" fontId="19" fillId="3" borderId="1"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166" fontId="19" fillId="3" borderId="5" xfId="0" applyNumberFormat="1" applyFont="1" applyFill="1" applyBorder="1" applyAlignment="1">
      <alignment horizontal="center" vertical="center" wrapText="1"/>
    </xf>
    <xf numFmtId="0" fontId="18" fillId="0" borderId="34" xfId="0" applyFont="1" applyBorder="1" applyAlignment="1">
      <alignment horizontal="center"/>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3" fillId="3" borderId="2"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10" borderId="4"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1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9" fontId="3" fillId="12" borderId="1" xfId="0" applyNumberFormat="1" applyFont="1" applyFill="1" applyBorder="1" applyAlignment="1">
      <alignment horizontal="center" vertical="center"/>
    </xf>
    <xf numFmtId="9" fontId="3" fillId="3" borderId="6" xfId="0" applyNumberFormat="1"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9" fontId="4" fillId="11" borderId="2" xfId="6" applyFont="1" applyFill="1" applyBorder="1" applyAlignment="1">
      <alignment horizontal="center" vertical="center"/>
    </xf>
    <xf numFmtId="9" fontId="4" fillId="11" borderId="6" xfId="6" applyFont="1" applyFill="1" applyBorder="1" applyAlignment="1">
      <alignment horizontal="center" vertical="center"/>
    </xf>
    <xf numFmtId="9" fontId="4" fillId="11" borderId="3" xfId="6"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10" borderId="8"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2" xfId="0" applyFont="1" applyFill="1" applyBorder="1" applyAlignment="1">
      <alignment horizontal="center" vertical="center" wrapText="1"/>
    </xf>
    <xf numFmtId="9" fontId="7" fillId="3" borderId="2" xfId="6" applyFont="1" applyFill="1" applyBorder="1" applyAlignment="1">
      <alignment horizontal="center" vertical="center" wrapText="1"/>
    </xf>
    <xf numFmtId="9" fontId="7" fillId="3" borderId="3" xfId="6" applyFont="1" applyFill="1" applyBorder="1" applyAlignment="1">
      <alignment horizontal="center" vertical="center" wrapText="1"/>
    </xf>
    <xf numFmtId="9" fontId="4" fillId="11" borderId="2" xfId="6" applyNumberFormat="1" applyFont="1" applyFill="1" applyBorder="1" applyAlignment="1">
      <alignment horizontal="center" vertical="center"/>
    </xf>
    <xf numFmtId="9" fontId="4" fillId="11" borderId="3" xfId="6"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9" fontId="7" fillId="3" borderId="2" xfId="0" applyNumberFormat="1" applyFont="1" applyFill="1" applyBorder="1" applyAlignment="1">
      <alignment horizontal="center" vertical="center"/>
    </xf>
    <xf numFmtId="9" fontId="7" fillId="3" borderId="3" xfId="0" applyNumberFormat="1" applyFont="1" applyFill="1" applyBorder="1" applyAlignment="1">
      <alignment horizontal="center" vertical="center"/>
    </xf>
    <xf numFmtId="9" fontId="3"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9" fontId="3" fillId="3" borderId="6" xfId="0" applyNumberFormat="1" applyFont="1" applyFill="1" applyBorder="1" applyAlignment="1">
      <alignment horizontal="center" vertical="center"/>
    </xf>
    <xf numFmtId="9" fontId="3"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16" borderId="2" xfId="6" applyNumberFormat="1" applyFont="1" applyFill="1" applyBorder="1" applyAlignment="1">
      <alignment horizontal="center" vertical="center" wrapText="1"/>
    </xf>
    <xf numFmtId="0" fontId="4" fillId="16" borderId="6" xfId="6" applyNumberFormat="1" applyFont="1" applyFill="1" applyBorder="1" applyAlignment="1">
      <alignment horizontal="center" vertical="center" wrapText="1"/>
    </xf>
    <xf numFmtId="0" fontId="4" fillId="16" borderId="3" xfId="6"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10" fontId="3" fillId="11" borderId="2" xfId="0" applyNumberFormat="1" applyFont="1" applyFill="1" applyBorder="1" applyAlignment="1">
      <alignment horizontal="center" vertical="center"/>
    </xf>
    <xf numFmtId="10" fontId="3" fillId="11" borderId="6" xfId="0" applyNumberFormat="1" applyFont="1" applyFill="1" applyBorder="1" applyAlignment="1">
      <alignment horizontal="center" vertical="center"/>
    </xf>
    <xf numFmtId="10" fontId="3" fillId="11" borderId="3" xfId="0" applyNumberFormat="1" applyFont="1" applyFill="1" applyBorder="1" applyAlignment="1">
      <alignment horizontal="center" vertical="center"/>
    </xf>
    <xf numFmtId="9" fontId="4" fillId="11" borderId="2" xfId="6" applyFont="1" applyFill="1" applyBorder="1" applyAlignment="1">
      <alignment horizontal="center" vertical="center" wrapText="1"/>
    </xf>
    <xf numFmtId="9" fontId="4" fillId="11" borderId="3" xfId="6" applyFont="1" applyFill="1" applyBorder="1" applyAlignment="1">
      <alignment horizontal="center" vertical="center" wrapText="1"/>
    </xf>
    <xf numFmtId="9" fontId="4" fillId="14" borderId="2" xfId="6" applyFont="1" applyFill="1" applyBorder="1" applyAlignment="1">
      <alignment horizontal="center" vertical="center" wrapText="1"/>
    </xf>
    <xf numFmtId="9" fontId="4" fillId="14" borderId="3" xfId="6" applyFont="1" applyFill="1" applyBorder="1" applyAlignment="1">
      <alignment horizontal="center" vertical="center" wrapText="1"/>
    </xf>
    <xf numFmtId="9" fontId="3" fillId="9" borderId="1"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7" fillId="3" borderId="6" xfId="0"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9" fontId="4" fillId="16" borderId="2" xfId="6" applyFont="1" applyFill="1" applyBorder="1" applyAlignment="1">
      <alignment horizontal="center" vertical="center" wrapText="1"/>
    </xf>
    <xf numFmtId="9" fontId="4" fillId="16" borderId="3" xfId="6" applyFont="1" applyFill="1" applyBorder="1" applyAlignment="1">
      <alignment horizontal="center" vertical="center" wrapText="1"/>
    </xf>
    <xf numFmtId="9" fontId="4" fillId="16" borderId="2" xfId="6" applyFont="1" applyFill="1" applyBorder="1" applyAlignment="1">
      <alignment horizontal="center" vertical="center"/>
    </xf>
    <xf numFmtId="9" fontId="4" fillId="16" borderId="3" xfId="6" applyFont="1" applyFill="1" applyBorder="1" applyAlignment="1">
      <alignment horizontal="center" vertical="center"/>
    </xf>
    <xf numFmtId="9" fontId="4" fillId="11" borderId="6" xfId="6" applyFont="1" applyFill="1" applyBorder="1" applyAlignment="1">
      <alignment horizontal="center" vertical="center" wrapText="1"/>
    </xf>
    <xf numFmtId="9" fontId="4" fillId="4" borderId="2" xfId="6" applyFont="1" applyFill="1" applyBorder="1" applyAlignment="1">
      <alignment horizontal="center" vertical="center" wrapText="1"/>
    </xf>
    <xf numFmtId="9" fontId="4" fillId="4" borderId="6" xfId="6" applyFont="1" applyFill="1" applyBorder="1" applyAlignment="1">
      <alignment horizontal="center" vertical="center" wrapText="1"/>
    </xf>
    <xf numFmtId="9" fontId="4" fillId="4" borderId="3" xfId="6" applyFont="1" applyFill="1" applyBorder="1" applyAlignment="1">
      <alignment horizontal="center" vertical="center" wrapText="1"/>
    </xf>
    <xf numFmtId="9" fontId="7" fillId="3" borderId="6" xfId="0" applyNumberFormat="1" applyFont="1" applyFill="1" applyBorder="1" applyAlignment="1">
      <alignment horizontal="center" vertical="center"/>
    </xf>
    <xf numFmtId="9" fontId="4" fillId="14" borderId="6" xfId="6" applyFont="1" applyFill="1" applyBorder="1" applyAlignment="1">
      <alignment horizontal="center" vertical="center" wrapText="1"/>
    </xf>
    <xf numFmtId="0" fontId="15" fillId="3" borderId="1" xfId="0" applyFont="1" applyFill="1" applyBorder="1" applyAlignment="1">
      <alignment horizontal="center"/>
    </xf>
    <xf numFmtId="0" fontId="12" fillId="17" borderId="29"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7" borderId="3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17" borderId="20" xfId="0" applyFont="1" applyFill="1" applyBorder="1" applyAlignment="1">
      <alignment horizontal="center" vertical="center"/>
    </xf>
    <xf numFmtId="0" fontId="9" fillId="17" borderId="20" xfId="0" applyFont="1" applyFill="1" applyBorder="1" applyAlignment="1">
      <alignment horizontal="center" vertical="center" wrapText="1"/>
    </xf>
    <xf numFmtId="0" fontId="12" fillId="17" borderId="21" xfId="0" applyFont="1" applyFill="1" applyBorder="1" applyAlignment="1">
      <alignment vertical="center" wrapText="1"/>
    </xf>
    <xf numFmtId="0" fontId="12" fillId="17" borderId="17" xfId="0" applyFont="1" applyFill="1" applyBorder="1" applyAlignment="1">
      <alignment vertical="center" wrapText="1"/>
    </xf>
    <xf numFmtId="0" fontId="12" fillId="17" borderId="18" xfId="0" applyFont="1" applyFill="1" applyBorder="1" applyAlignment="1">
      <alignment vertical="center" wrapText="1"/>
    </xf>
    <xf numFmtId="0" fontId="18" fillId="0" borderId="32" xfId="0" applyFont="1" applyBorder="1" applyAlignment="1">
      <alignment horizontal="center"/>
    </xf>
    <xf numFmtId="0" fontId="18" fillId="0" borderId="34" xfId="0" applyFont="1" applyBorder="1" applyAlignment="1">
      <alignment horizontal="center"/>
    </xf>
    <xf numFmtId="0" fontId="18" fillId="0" borderId="33" xfId="0" applyFont="1" applyBorder="1" applyAlignment="1">
      <alignment horizont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9" fontId="13" fillId="3" borderId="2"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9" fontId="19" fillId="3" borderId="2" xfId="6" applyFont="1" applyFill="1" applyBorder="1" applyAlignment="1">
      <alignment horizontal="center" vertical="center" wrapText="1"/>
    </xf>
    <xf numFmtId="9" fontId="19" fillId="3" borderId="3" xfId="6" applyFont="1" applyFill="1" applyBorder="1" applyAlignment="1">
      <alignment horizontal="center" vertical="center" wrapText="1"/>
    </xf>
    <xf numFmtId="9" fontId="10" fillId="11" borderId="2" xfId="6" applyNumberFormat="1" applyFont="1" applyFill="1" applyBorder="1" applyAlignment="1">
      <alignment horizontal="center" vertical="center"/>
    </xf>
    <xf numFmtId="9" fontId="10" fillId="11" borderId="3" xfId="6" applyNumberFormat="1" applyFont="1" applyFill="1" applyBorder="1" applyAlignment="1">
      <alignment horizontal="center" vertical="center"/>
    </xf>
    <xf numFmtId="0" fontId="10" fillId="10" borderId="4" xfId="0" applyFont="1" applyFill="1" applyBorder="1" applyAlignment="1">
      <alignment horizontal="center" vertical="center"/>
    </xf>
    <xf numFmtId="0" fontId="10" fillId="10" borderId="9"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5" xfId="0" applyFont="1" applyFill="1" applyBorder="1" applyAlignment="1">
      <alignment horizontal="center" vertical="center"/>
    </xf>
    <xf numFmtId="0" fontId="10" fillId="10" borderId="12" xfId="0" applyFont="1" applyFill="1" applyBorder="1" applyAlignment="1">
      <alignment horizontal="center" vertical="center"/>
    </xf>
    <xf numFmtId="0" fontId="9" fillId="10" borderId="8"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9" fontId="13" fillId="12" borderId="1" xfId="0" applyNumberFormat="1" applyFont="1" applyFill="1" applyBorder="1" applyAlignment="1">
      <alignment horizontal="center" vertical="center"/>
    </xf>
    <xf numFmtId="9" fontId="19" fillId="3" borderId="2" xfId="0" applyNumberFormat="1" applyFont="1" applyFill="1" applyBorder="1" applyAlignment="1">
      <alignment horizontal="center" vertical="center" wrapText="1"/>
    </xf>
    <xf numFmtId="9" fontId="19" fillId="3" borderId="3" xfId="0" applyNumberFormat="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9" fontId="10" fillId="11" borderId="2" xfId="6" applyFont="1" applyFill="1" applyBorder="1" applyAlignment="1">
      <alignment horizontal="center" vertical="center"/>
    </xf>
    <xf numFmtId="9" fontId="10" fillId="11" borderId="3" xfId="6" applyFont="1" applyFill="1" applyBorder="1" applyAlignment="1">
      <alignment horizontal="center" vertical="center"/>
    </xf>
    <xf numFmtId="9" fontId="13" fillId="3" borderId="6" xfId="0" applyNumberFormat="1" applyFont="1" applyFill="1" applyBorder="1" applyAlignment="1">
      <alignment horizontal="center" vertical="center" wrapText="1"/>
    </xf>
    <xf numFmtId="9" fontId="19" fillId="3" borderId="6" xfId="0" applyNumberFormat="1" applyFont="1" applyFill="1" applyBorder="1" applyAlignment="1">
      <alignment horizontal="center" vertical="center" wrapText="1"/>
    </xf>
    <xf numFmtId="9" fontId="10" fillId="11" borderId="6" xfId="6" applyFont="1" applyFill="1" applyBorder="1" applyAlignment="1">
      <alignment horizontal="center" vertical="center"/>
    </xf>
    <xf numFmtId="0" fontId="13" fillId="3" borderId="6" xfId="0" applyFont="1" applyFill="1" applyBorder="1" applyAlignment="1">
      <alignment horizontal="center" vertical="center" wrapText="1"/>
    </xf>
    <xf numFmtId="9" fontId="10" fillId="11" borderId="2" xfId="6" applyFont="1" applyFill="1" applyBorder="1" applyAlignment="1">
      <alignment horizontal="center" vertical="center" wrapText="1"/>
    </xf>
    <xf numFmtId="9" fontId="10" fillId="11" borderId="3" xfId="6"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6" xfId="0" applyFont="1" applyFill="1" applyBorder="1" applyAlignment="1">
      <alignment horizontal="center" vertical="center"/>
    </xf>
    <xf numFmtId="9" fontId="13" fillId="3" borderId="2" xfId="0" applyNumberFormat="1" applyFont="1" applyFill="1" applyBorder="1" applyAlignment="1">
      <alignment horizontal="center" vertical="center"/>
    </xf>
    <xf numFmtId="9" fontId="13" fillId="3" borderId="3" xfId="0" applyNumberFormat="1" applyFont="1" applyFill="1" applyBorder="1" applyAlignment="1">
      <alignment horizontal="center" vertical="center"/>
    </xf>
    <xf numFmtId="9" fontId="19" fillId="3" borderId="2" xfId="0" applyNumberFormat="1" applyFont="1" applyFill="1" applyBorder="1" applyAlignment="1">
      <alignment horizontal="center" vertical="center"/>
    </xf>
    <xf numFmtId="9" fontId="19" fillId="3" borderId="3" xfId="0" applyNumberFormat="1" applyFont="1" applyFill="1" applyBorder="1" applyAlignment="1">
      <alignment horizontal="center" vertical="center"/>
    </xf>
    <xf numFmtId="0" fontId="13" fillId="3" borderId="2"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9" fontId="10" fillId="16" borderId="2" xfId="6" applyFont="1" applyFill="1" applyBorder="1" applyAlignment="1">
      <alignment horizontal="center" vertical="center"/>
    </xf>
    <xf numFmtId="9" fontId="10" fillId="16" borderId="3" xfId="6"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9" fontId="10" fillId="11" borderId="6" xfId="6" applyFont="1" applyFill="1" applyBorder="1" applyAlignment="1">
      <alignment horizontal="center" vertical="center" wrapText="1"/>
    </xf>
    <xf numFmtId="0" fontId="13" fillId="3" borderId="6" xfId="0" applyFont="1" applyFill="1" applyBorder="1" applyAlignment="1">
      <alignment horizontal="center" vertical="center"/>
    </xf>
    <xf numFmtId="9" fontId="13" fillId="3" borderId="6" xfId="0" applyNumberFormat="1" applyFont="1" applyFill="1" applyBorder="1" applyAlignment="1">
      <alignment horizontal="center" vertical="center"/>
    </xf>
    <xf numFmtId="0" fontId="10" fillId="16" borderId="2" xfId="6" applyNumberFormat="1" applyFont="1" applyFill="1" applyBorder="1" applyAlignment="1">
      <alignment horizontal="center" vertical="center" wrapText="1"/>
    </xf>
    <xf numFmtId="0" fontId="10" fillId="16" borderId="6" xfId="6" applyNumberFormat="1" applyFont="1" applyFill="1" applyBorder="1" applyAlignment="1">
      <alignment horizontal="center" vertical="center" wrapText="1"/>
    </xf>
    <xf numFmtId="0" fontId="10" fillId="16" borderId="3" xfId="6" applyNumberFormat="1" applyFont="1" applyFill="1" applyBorder="1" applyAlignment="1">
      <alignment horizontal="center" vertical="center" wrapText="1"/>
    </xf>
    <xf numFmtId="10" fontId="13" fillId="11" borderId="2" xfId="0" applyNumberFormat="1" applyFont="1" applyFill="1" applyBorder="1" applyAlignment="1">
      <alignment horizontal="center" vertical="center"/>
    </xf>
    <xf numFmtId="10" fontId="13" fillId="11" borderId="6" xfId="0" applyNumberFormat="1" applyFont="1" applyFill="1" applyBorder="1" applyAlignment="1">
      <alignment horizontal="center" vertical="center"/>
    </xf>
    <xf numFmtId="10" fontId="13" fillId="11" borderId="3" xfId="0" applyNumberFormat="1" applyFont="1" applyFill="1" applyBorder="1" applyAlignment="1">
      <alignment horizontal="center" vertical="center"/>
    </xf>
    <xf numFmtId="0" fontId="20" fillId="3"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xf>
    <xf numFmtId="9" fontId="10" fillId="16" borderId="2" xfId="6" applyFont="1" applyFill="1" applyBorder="1" applyAlignment="1">
      <alignment horizontal="center" vertical="center" wrapText="1"/>
    </xf>
    <xf numFmtId="9" fontId="10" fillId="16" borderId="3" xfId="6" applyFont="1" applyFill="1" applyBorder="1" applyAlignment="1">
      <alignment horizontal="center" vertical="center" wrapText="1"/>
    </xf>
    <xf numFmtId="9" fontId="10" fillId="4" borderId="2" xfId="6" applyFont="1" applyFill="1" applyBorder="1" applyAlignment="1">
      <alignment horizontal="center" vertical="center" wrapText="1"/>
    </xf>
    <xf numFmtId="9" fontId="10" fillId="4" borderId="6" xfId="6" applyFont="1" applyFill="1" applyBorder="1" applyAlignment="1">
      <alignment horizontal="center" vertical="center" wrapText="1"/>
    </xf>
    <xf numFmtId="9" fontId="10" fillId="4" borderId="3" xfId="6" applyFont="1" applyFill="1" applyBorder="1" applyAlignment="1">
      <alignment horizontal="center" vertical="center" wrapText="1"/>
    </xf>
    <xf numFmtId="9" fontId="13" fillId="3" borderId="1" xfId="0" applyNumberFormat="1" applyFont="1" applyFill="1" applyBorder="1" applyAlignment="1">
      <alignment horizontal="center" vertical="center"/>
    </xf>
    <xf numFmtId="9" fontId="10" fillId="14" borderId="2" xfId="6" applyFont="1" applyFill="1" applyBorder="1" applyAlignment="1">
      <alignment horizontal="center" vertical="center" wrapText="1"/>
    </xf>
    <xf numFmtId="9" fontId="10" fillId="14" borderId="3" xfId="6"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9" fontId="19" fillId="3" borderId="6" xfId="0" applyNumberFormat="1" applyFont="1" applyFill="1" applyBorder="1" applyAlignment="1">
      <alignment horizontal="center" vertical="center"/>
    </xf>
    <xf numFmtId="9" fontId="10" fillId="14" borderId="6" xfId="6" applyFont="1" applyFill="1" applyBorder="1" applyAlignment="1">
      <alignment horizontal="center" vertical="center" wrapText="1"/>
    </xf>
  </cellXfs>
  <cellStyles count="7">
    <cellStyle name="Millares 2" xfId="2"/>
    <cellStyle name="Millares 3 3" xfId="4"/>
    <cellStyle name="Moneda [0]" xfId="1" builtinId="7"/>
    <cellStyle name="Moneda [0] 3" xfId="3"/>
    <cellStyle name="Moneda 3" xfId="5"/>
    <cellStyle name="Normal" xfId="0" builtinId="0"/>
    <cellStyle name="Porcentaje" xfId="6" builtinId="5"/>
  </cellStyles>
  <dxfs count="0"/>
  <tableStyles count="0" defaultTableStyle="TableStyleMedium2" defaultPivotStyle="PivotStyleLight16"/>
  <colors>
    <mruColors>
      <color rgb="FFEE9F12"/>
      <color rgb="FF00FF00"/>
      <color rgb="FFEC752C"/>
      <color rgb="FFFF99CC"/>
      <color rgb="FFD4868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TRANSFORMACIÓN</a:t>
            </a:r>
            <a:r>
              <a:rPr lang="es-CO" sz="1200" baseline="0"/>
              <a:t> DE LO PÚBLICO (INDICADORES 15) AÑO 2017</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254000" sx="102000" sy="102000" algn="ctr" rotWithShape="0">
                  <a:prstClr val="black">
                    <a:alpha val="20000"/>
                  </a:prstClr>
                </a:outerShdw>
              </a:effectLst>
              <a:sp3d/>
            </c:spPr>
          </c:dPt>
          <c:dPt>
            <c:idx val="1"/>
            <c:bubble3D val="0"/>
            <c:spPr>
              <a:solidFill>
                <a:srgbClr val="FFFF0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Lbls>
            <c:dLbl>
              <c:idx val="1"/>
              <c:layout>
                <c:manualLayout>
                  <c:x val="4.4444444444444446E-2"/>
                  <c:y val="0.14814814814814814"/>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D231-4EBD-93CC-F9553307AB4D}"/>
                </c:ext>
                <c:ext xmlns:c15="http://schemas.microsoft.com/office/drawing/2012/chart" uri="{CE6537A1-D6FC-4f65-9D91-7224C49458BB}"/>
              </c:extLst>
            </c:dLbl>
            <c:dLbl>
              <c:idx val="2"/>
              <c:layout>
                <c:manualLayout>
                  <c:x val="0.14166666666666666"/>
                  <c:y val="-0.10185185185185185"/>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9-D231-4EBD-93CC-F9553307AB4D}"/>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Hoja1!$T$6:$Y$6</c15:sqref>
                  </c15:fullRef>
                </c:ext>
              </c:extLst>
              <c:f>(Hoja1!$U$6:$V$6,Hoja1!$X$6)</c:f>
              <c:strCache>
                <c:ptCount val="3"/>
                <c:pt idx="0">
                  <c:v>BAJO</c:v>
                </c:pt>
                <c:pt idx="1">
                  <c:v>MEDIO</c:v>
                </c:pt>
                <c:pt idx="2">
                  <c:v>SOBRESALIENTE</c:v>
                </c:pt>
              </c:strCache>
            </c:strRef>
          </c:cat>
          <c:val>
            <c:numRef>
              <c:extLst>
                <c:ext xmlns:c15="http://schemas.microsoft.com/office/drawing/2012/chart" uri="{02D57815-91ED-43cb-92C2-25804820EDAC}">
                  <c15:fullRef>
                    <c15:sqref>Hoja1!$T$7:$Y$7</c15:sqref>
                  </c15:fullRef>
                </c:ext>
              </c:extLst>
              <c:f>(Hoja1!$U$7:$V$7,Hoja1!$X$7)</c:f>
              <c:numCache>
                <c:formatCode>General</c:formatCode>
                <c:ptCount val="3"/>
                <c:pt idx="0">
                  <c:v>6</c:v>
                </c:pt>
                <c:pt idx="1">
                  <c:v>1</c:v>
                </c:pt>
                <c:pt idx="2">
                  <c:v>8</c:v>
                </c:pt>
              </c:numCache>
            </c:numRef>
          </c:val>
          <c:extLst xmlns:c16r2="http://schemas.microsoft.com/office/drawing/2015/06/chart">
            <c:ext xmlns:c16="http://schemas.microsoft.com/office/drawing/2014/chart" uri="{C3380CC4-5D6E-409C-BE32-E72D297353CC}">
              <c16:uniqueId val="{0000000C-D231-4EBD-93CC-F9553307AB4D}"/>
            </c:ext>
            <c:ext xmlns:c15="http://schemas.microsoft.com/office/drawing/2012/chart" uri="{02D57815-91ED-43cb-92C2-25804820EDAC}">
              <c15:categoryFilterExceptions>
                <c15:categoryFilterException>
                  <c15:sqref>Hoja1!$T$7</c15:sqref>
                  <c15:spPr xmlns:c15="http://schemas.microsoft.com/office/drawing/2012/chart">
                    <a:solidFill>
                      <a:srgbClr val="FF0000"/>
                    </a:solidFill>
                    <a:ln>
                      <a:noFill/>
                    </a:ln>
                    <a:effectLst>
                      <a:outerShdw blurRad="254000" sx="102000" sy="102000" algn="ctr" rotWithShape="0">
                        <a:prstClr val="black">
                          <a:alpha val="20000"/>
                        </a:prstClr>
                      </a:outerShdw>
                    </a:effectLst>
                    <a:sp3d/>
                  </c15:spPr>
                  <c15:bubble3D val="0"/>
                </c15:categoryFilterException>
                <c15:categoryFilterException>
                  <c15:sqref>Hoja1!$W$7</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Hoja1!$Y$7</c15:sqref>
                  <c15:spPr xmlns:c15="http://schemas.microsoft.com/office/drawing/2012/chart">
                    <a:solidFill>
                      <a:srgbClr val="00B0F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GARANTÍA</a:t>
            </a:r>
            <a:r>
              <a:rPr lang="es-CO" sz="1200" baseline="0"/>
              <a:t> JURIDICA (INDICADORES 14) AÑO 2017</a:t>
            </a:r>
            <a:endParaRPr lang="es-CO" sz="1200"/>
          </a:p>
        </c:rich>
      </c:tx>
      <c:layout>
        <c:manualLayout>
          <c:xMode val="edge"/>
          <c:yMode val="edge"/>
          <c:x val="0.13872222222222222"/>
          <c:y val="2.777777777777777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6111111111111108E-2"/>
          <c:y val="0.20208333333333334"/>
          <c:w val="0.71516141732283467"/>
          <c:h val="0.78865740740740742"/>
        </c:manualLayout>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1F1A-49ED-A647-48783826CCED}"/>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F1A-49ED-A647-48783826CCED}"/>
              </c:ext>
            </c:extLst>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rgbClr val="0070C0"/>
              </a:solidFill>
              <a:ln>
                <a:noFill/>
              </a:ln>
              <a:effectLst>
                <a:outerShdw blurRad="254000" sx="102000" sy="102000" algn="ctr" rotWithShape="0">
                  <a:prstClr val="black">
                    <a:alpha val="20000"/>
                  </a:prstClr>
                </a:outerShdw>
              </a:effectLst>
              <a:sp3d/>
            </c:spPr>
          </c:dPt>
          <c:dLbls>
            <c:dLbl>
              <c:idx val="0"/>
              <c:layout>
                <c:manualLayout>
                  <c:x val="-1.8070428696412948E-2"/>
                  <c:y val="1.6619276757071609E-3"/>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1F1A-49ED-A647-48783826CCED}"/>
                </c:ext>
                <c:ext xmlns:c15="http://schemas.microsoft.com/office/drawing/2012/chart" uri="{CE6537A1-D6FC-4f65-9D91-7224C49458BB}"/>
              </c:extLst>
            </c:dLbl>
            <c:dLbl>
              <c:idx val="1"/>
              <c:layout>
                <c:manualLayout>
                  <c:x val="8.2633420822397202E-3"/>
                  <c:y val="2.2315543890347039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1F1A-49ED-A647-48783826CCED}"/>
                </c:ext>
                <c:ext xmlns:c15="http://schemas.microsoft.com/office/drawing/2012/chart" uri="{CE6537A1-D6FC-4f65-9D91-7224C49458BB}"/>
              </c:extLst>
            </c:dLbl>
            <c:dLbl>
              <c:idx val="3"/>
              <c:layout>
                <c:manualLayout>
                  <c:x val="-0.13333333333333336"/>
                  <c:y val="-8.7962962962963007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1F1A-49ED-A647-48783826CCED}"/>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Hoja1!$T$6:$Y$6</c15:sqref>
                  </c15:fullRef>
                </c:ext>
              </c:extLst>
              <c:f>(Hoja1!$T$6:$U$6,Hoja1!$X$6:$Y$6)</c:f>
              <c:strCache>
                <c:ptCount val="4"/>
                <c:pt idx="0">
                  <c:v>CRITICO</c:v>
                </c:pt>
                <c:pt idx="1">
                  <c:v>BAJO</c:v>
                </c:pt>
                <c:pt idx="2">
                  <c:v>SOBRESALIENTE</c:v>
                </c:pt>
                <c:pt idx="3">
                  <c:v>POR DEFINIR</c:v>
                </c:pt>
              </c:strCache>
            </c:strRef>
          </c:cat>
          <c:val>
            <c:numRef>
              <c:extLst>
                <c:ext xmlns:c15="http://schemas.microsoft.com/office/drawing/2012/chart" uri="{02D57815-91ED-43cb-92C2-25804820EDAC}">
                  <c15:fullRef>
                    <c15:sqref>Hoja1!$T$8:$Y$8</c15:sqref>
                  </c15:fullRef>
                </c:ext>
              </c:extLst>
              <c:f>(Hoja1!$T$8:$U$8,Hoja1!$X$8:$Y$8)</c:f>
              <c:numCache>
                <c:formatCode>General</c:formatCode>
                <c:ptCount val="4"/>
                <c:pt idx="0">
                  <c:v>1</c:v>
                </c:pt>
                <c:pt idx="1">
                  <c:v>1</c:v>
                </c:pt>
                <c:pt idx="2">
                  <c:v>9</c:v>
                </c:pt>
                <c:pt idx="3">
                  <c:v>3</c:v>
                </c:pt>
              </c:numCache>
            </c:numRef>
          </c:val>
          <c:extLst xmlns:c16r2="http://schemas.microsoft.com/office/drawing/2015/06/chart">
            <c:ext xmlns:c16="http://schemas.microsoft.com/office/drawing/2014/chart" uri="{C3380CC4-5D6E-409C-BE32-E72D297353CC}">
              <c16:uniqueId val="{0000000C-1F1A-49ED-A647-48783826CCED}"/>
            </c:ext>
            <c:ext xmlns:c15="http://schemas.microsoft.com/office/drawing/2012/chart" uri="{02D57815-91ED-43cb-92C2-25804820EDAC}">
              <c15:categoryFilterExceptions>
                <c15:categoryFilterException>
                  <c15:sqref>Hoja1!$V$8</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Hoja1!$W$8</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PARTICIPACIÓN EN LA VIDA POLITICA Y PÚBLICA (INDICADORES 9) AÑO 2017</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a:sp3d/>
            </c:spPr>
          </c:dPt>
          <c:dPt>
            <c:idx val="1"/>
            <c:bubble3D val="0"/>
            <c:spPr>
              <a:solidFill>
                <a:srgbClr val="0070C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Hoja1!$T$6:$Y$6</c15:sqref>
                  </c15:fullRef>
                </c:ext>
              </c:extLst>
              <c:f>Hoja1!$X$6:$Y$6</c:f>
              <c:strCache>
                <c:ptCount val="2"/>
                <c:pt idx="0">
                  <c:v>SOBRESALIENTE</c:v>
                </c:pt>
                <c:pt idx="1">
                  <c:v>POR DEFINIR</c:v>
                </c:pt>
              </c:strCache>
            </c:strRef>
          </c:cat>
          <c:val>
            <c:numRef>
              <c:extLst>
                <c:ext xmlns:c15="http://schemas.microsoft.com/office/drawing/2012/chart" uri="{02D57815-91ED-43cb-92C2-25804820EDAC}">
                  <c15:fullRef>
                    <c15:sqref>Hoja1!$T$9:$Y$9</c15:sqref>
                  </c15:fullRef>
                </c:ext>
              </c:extLst>
              <c:f>Hoja1!$X$9:$Y$9</c:f>
              <c:numCache>
                <c:formatCode>General</c:formatCode>
                <c:ptCount val="2"/>
                <c:pt idx="0">
                  <c:v>7</c:v>
                </c:pt>
                <c:pt idx="1">
                  <c:v>2</c:v>
                </c:pt>
              </c:numCache>
            </c:numRef>
          </c:val>
          <c:extLst xmlns:c16r2="http://schemas.microsoft.com/office/drawing/2015/06/chart">
            <c:ext xmlns:c16="http://schemas.microsoft.com/office/drawing/2014/chart" uri="{C3380CC4-5D6E-409C-BE32-E72D297353CC}">
              <c16:uniqueId val="{0000000C-F0FE-4D36-8B4F-492420952D29}"/>
            </c:ext>
            <c:ext xmlns:c15="http://schemas.microsoft.com/office/drawing/2012/chart" uri="{02D57815-91ED-43cb-92C2-25804820EDAC}">
              <c15:categoryFilterExceptions>
                <c15:categoryFilterException>
                  <c15:sqref>Hoja1!$T$9</c15:sqref>
                  <c15:spPr xmlns:c15="http://schemas.microsoft.com/office/drawing/2012/chart">
                    <a:solidFill>
                      <a:srgbClr val="FF0000"/>
                    </a:solidFill>
                    <a:ln>
                      <a:noFill/>
                    </a:ln>
                    <a:effectLst>
                      <a:outerShdw blurRad="254000" sx="102000" sy="102000" algn="ctr" rotWithShape="0">
                        <a:prstClr val="black">
                          <a:alpha val="20000"/>
                        </a:prstClr>
                      </a:outerShdw>
                    </a:effectLst>
                    <a:sp3d/>
                  </c15:spPr>
                  <c15:bubble3D val="0"/>
                </c15:categoryFilterException>
                <c15:categoryFilterException>
                  <c15:sqref>Hoja1!$U$9</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Hoja1!$V$9</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Hoja1!$W$9</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DESARROLLO</a:t>
            </a:r>
            <a:r>
              <a:rPr lang="es-CO" sz="1200" baseline="0"/>
              <a:t> DE LA CAPACIDAD (INDICADORES 54) AÑO 2017</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9282407407407406"/>
          <c:w val="0.71516141732283467"/>
          <c:h val="0.78865740740740742"/>
        </c:manualLayout>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63F6-4284-A4A3-0EEACE9CC16D}"/>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63F6-4284-A4A3-0EEACE9CC16D}"/>
              </c:ext>
            </c:extLst>
          </c:dPt>
          <c:dPt>
            <c:idx val="2"/>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63F6-4284-A4A3-0EEACE9CC16D}"/>
              </c:ext>
            </c:extLst>
          </c:dPt>
          <c:dPt>
            <c:idx val="3"/>
            <c:bubble3D val="0"/>
            <c:spPr>
              <a:solidFill>
                <a:srgbClr val="92D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63F6-4284-A4A3-0EEACE9CC16D}"/>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63F6-4284-A4A3-0EEACE9CC16D}"/>
              </c:ext>
            </c:extLst>
          </c:dPt>
          <c:dPt>
            <c:idx val="5"/>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63F6-4284-A4A3-0EEACE9CC16D}"/>
              </c:ext>
            </c:extLst>
          </c:dPt>
          <c:dLbls>
            <c:dLbl>
              <c:idx val="0"/>
              <c:layout>
                <c:manualLayout>
                  <c:x val="-0.20942388451443572"/>
                  <c:y val="1.5048848060659063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63F6-4284-A4A3-0EEACE9CC16D}"/>
                </c:ext>
                <c:ext xmlns:c15="http://schemas.microsoft.com/office/drawing/2012/chart" uri="{CE6537A1-D6FC-4f65-9D91-7224C49458BB}"/>
              </c:extLst>
            </c:dLbl>
            <c:dLbl>
              <c:idx val="1"/>
              <c:layout>
                <c:manualLayout>
                  <c:x val="8.0153105861767281E-3"/>
                  <c:y val="1.0004738990959421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63F6-4284-A4A3-0EEACE9CC16D}"/>
                </c:ext>
                <c:ext xmlns:c15="http://schemas.microsoft.com/office/drawing/2012/chart" uri="{CE6537A1-D6FC-4f65-9D91-7224C49458BB}"/>
              </c:extLst>
            </c:dLbl>
            <c:dLbl>
              <c:idx val="2"/>
              <c:layout>
                <c:manualLayout>
                  <c:x val="2.1145669291338584E-2"/>
                  <c:y val="-5.6535068533100072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63F6-4284-A4A3-0EEACE9CC16D}"/>
                </c:ext>
                <c:ext xmlns:c15="http://schemas.microsoft.com/office/drawing/2012/chart" uri="{CE6537A1-D6FC-4f65-9D91-7224C49458BB}"/>
              </c:extLst>
            </c:dLbl>
            <c:dLbl>
              <c:idx val="3"/>
              <c:layout>
                <c:manualLayout>
                  <c:x val="3.6580927384076992E-2"/>
                  <c:y val="-2.734033245844269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63F6-4284-A4A3-0EEACE9CC16D}"/>
                </c:ext>
                <c:ext xmlns:c15="http://schemas.microsoft.com/office/drawing/2012/chart" uri="{CE6537A1-D6FC-4f65-9D91-7224C49458BB}"/>
              </c:extLst>
            </c:dLbl>
            <c:dLbl>
              <c:idx val="5"/>
              <c:layout>
                <c:manualLayout>
                  <c:x val="-0.10584208223972005"/>
                  <c:y val="8.973352289297166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63F6-4284-A4A3-0EEACE9CC16D}"/>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Hoja1!$T$6:$Y$6</c:f>
              <c:strCache>
                <c:ptCount val="6"/>
                <c:pt idx="0">
                  <c:v>CRITICO</c:v>
                </c:pt>
                <c:pt idx="1">
                  <c:v>BAJO</c:v>
                </c:pt>
                <c:pt idx="2">
                  <c:v>MEDIO</c:v>
                </c:pt>
                <c:pt idx="3">
                  <c:v>SATISFACTORIO</c:v>
                </c:pt>
                <c:pt idx="4">
                  <c:v>SOBRESALIENTE</c:v>
                </c:pt>
                <c:pt idx="5">
                  <c:v>POR DEFINIR</c:v>
                </c:pt>
              </c:strCache>
            </c:strRef>
          </c:cat>
          <c:val>
            <c:numRef>
              <c:f>Hoja1!$T$10:$Y$10</c:f>
              <c:numCache>
                <c:formatCode>General</c:formatCode>
                <c:ptCount val="6"/>
                <c:pt idx="0">
                  <c:v>2</c:v>
                </c:pt>
                <c:pt idx="1">
                  <c:v>5</c:v>
                </c:pt>
                <c:pt idx="2">
                  <c:v>4</c:v>
                </c:pt>
                <c:pt idx="3">
                  <c:v>1</c:v>
                </c:pt>
                <c:pt idx="4">
                  <c:v>34</c:v>
                </c:pt>
                <c:pt idx="5">
                  <c:v>8</c:v>
                </c:pt>
              </c:numCache>
            </c:numRef>
          </c:val>
          <c:extLst xmlns:c16r2="http://schemas.microsoft.com/office/drawing/2015/06/chart">
            <c:ext xmlns:c16="http://schemas.microsoft.com/office/drawing/2014/chart" uri="{C3380CC4-5D6E-409C-BE32-E72D297353CC}">
              <c16:uniqueId val="{0000000C-63F6-4284-A4A3-0EEACE9CC16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CO" sz="1100"/>
              <a:t>RECONOCIMIENTO</a:t>
            </a:r>
            <a:r>
              <a:rPr lang="es-CO" sz="1100" baseline="0"/>
              <a:t> DE LA DIVERSIDAD </a:t>
            </a:r>
          </a:p>
          <a:p>
            <a:pPr>
              <a:defRPr sz="1100"/>
            </a:pPr>
            <a:r>
              <a:rPr lang="es-CO" sz="1100" baseline="0"/>
              <a:t>(INDICADORES 22) AÑO 2017</a:t>
            </a:r>
            <a:endParaRPr lang="es-CO"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9282407407407406"/>
          <c:w val="0.71516141732283467"/>
          <c:h val="0.78865740740740742"/>
        </c:manualLayout>
      </c:layout>
      <c:pie3DChart>
        <c:varyColors val="1"/>
        <c:ser>
          <c:idx val="1"/>
          <c:order val="1"/>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E-28B4-45BE-8CE7-1D74A3217E16}"/>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859-4A79-9A67-464FB272C82A}"/>
              </c:ext>
            </c:extLst>
          </c:dPt>
          <c:dPt>
            <c:idx val="2"/>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10-28B4-45BE-8CE7-1D74A3217E16}"/>
              </c:ext>
            </c:extLst>
          </c:dPt>
          <c:dPt>
            <c:idx val="3"/>
            <c:bubble3D val="0"/>
            <c:spPr>
              <a:solidFill>
                <a:srgbClr val="92D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12-28B4-45BE-8CE7-1D74A3217E16}"/>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14-28B4-45BE-8CE7-1D74A3217E16}"/>
              </c:ext>
            </c:extLst>
          </c:dPt>
          <c:dPt>
            <c:idx val="5"/>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16-28B4-45BE-8CE7-1D74A3217E16}"/>
              </c:ext>
            </c:extLst>
          </c:dPt>
          <c:dLbls>
            <c:dLbl>
              <c:idx val="2"/>
              <c:layout>
                <c:manualLayout>
                  <c:x val="-9.0923228346456691E-2"/>
                  <c:y val="-0.1525113006707495"/>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0-28B4-45BE-8CE7-1D74A3217E16}"/>
                </c:ext>
                <c:ext xmlns:c15="http://schemas.microsoft.com/office/drawing/2012/chart" uri="{CE6537A1-D6FC-4f65-9D91-7224C49458BB}"/>
              </c:extLst>
            </c:dLbl>
            <c:dLbl>
              <c:idx val="3"/>
              <c:layout>
                <c:manualLayout>
                  <c:x val="-7.1635170603674594E-2"/>
                  <c:y val="-0.13820866141732283"/>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2-28B4-45BE-8CE7-1D74A3217E16}"/>
                </c:ext>
                <c:ext xmlns:c15="http://schemas.microsoft.com/office/drawing/2012/chart" uri="{CE6537A1-D6FC-4f65-9D91-7224C49458BB}"/>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Hoja1!$T$6:$Y$6</c:f>
              <c:strCache>
                <c:ptCount val="6"/>
                <c:pt idx="0">
                  <c:v>CRITICO</c:v>
                </c:pt>
                <c:pt idx="1">
                  <c:v>BAJO</c:v>
                </c:pt>
                <c:pt idx="2">
                  <c:v>MEDIO</c:v>
                </c:pt>
                <c:pt idx="3">
                  <c:v>SATISFACTORIO</c:v>
                </c:pt>
                <c:pt idx="4">
                  <c:v>SOBRESALIENTE</c:v>
                </c:pt>
                <c:pt idx="5">
                  <c:v>POR DEFINIR</c:v>
                </c:pt>
              </c:strCache>
            </c:strRef>
          </c:cat>
          <c:val>
            <c:numRef>
              <c:f>Hoja1!$T$11:$Y$11</c:f>
              <c:numCache>
                <c:formatCode>General</c:formatCode>
                <c:ptCount val="6"/>
                <c:pt idx="0">
                  <c:v>3</c:v>
                </c:pt>
                <c:pt idx="1">
                  <c:v>4</c:v>
                </c:pt>
                <c:pt idx="2">
                  <c:v>2</c:v>
                </c:pt>
                <c:pt idx="3">
                  <c:v>2</c:v>
                </c:pt>
                <c:pt idx="4">
                  <c:v>7</c:v>
                </c:pt>
                <c:pt idx="5">
                  <c:v>4</c:v>
                </c:pt>
              </c:numCache>
            </c:numRef>
          </c:val>
          <c:extLst xmlns:c16r2="http://schemas.microsoft.com/office/drawing/2015/06/chart">
            <c:ext xmlns:c16="http://schemas.microsoft.com/office/drawing/2014/chart" uri="{C3380CC4-5D6E-409C-BE32-E72D297353CC}">
              <c16:uniqueId val="{0000000D-28B4-45BE-8CE7-1D74A3217E16}"/>
            </c:ext>
          </c:extLst>
        </c:ser>
        <c:dLbls>
          <c:dLblPos val="ctr"/>
          <c:showLegendKey val="0"/>
          <c:showVal val="0"/>
          <c:showCatName val="0"/>
          <c:showSerName val="0"/>
          <c:showPercent val="1"/>
          <c:showBubbleSize val="0"/>
          <c:showLeaderLines val="1"/>
        </c:dLbls>
        <c:extLst xmlns:c16r2="http://schemas.microsoft.com/office/drawing/2015/06/chart">
          <c:ext xmlns:c15="http://schemas.microsoft.com/office/drawing/2012/chart" uri="{02D57815-91ED-43cb-92C2-25804820EDAC}">
            <c15:filteredPieSeries>
              <c15: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28B4-45BE-8CE7-1D74A3217E16}"/>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28B4-45BE-8CE7-1D74A3217E16}"/>
                    </c:ext>
                  </c:extLst>
                </c:dPt>
                <c:dPt>
                  <c:idx val="2"/>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28B4-45BE-8CE7-1D74A3217E16}"/>
                    </c:ext>
                  </c:extLst>
                </c:dPt>
                <c:dPt>
                  <c:idx val="3"/>
                  <c:bubble3D val="0"/>
                  <c:spPr>
                    <a:solidFill>
                      <a:srgbClr val="92D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28B4-45BE-8CE7-1D74A3217E16}"/>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28B4-45BE-8CE7-1D74A3217E16}"/>
                    </c:ext>
                  </c:extLst>
                </c:dPt>
                <c:dPt>
                  <c:idx val="5"/>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28B4-45BE-8CE7-1D74A3217E16}"/>
                    </c:ext>
                  </c:extLst>
                </c:dPt>
                <c:dLbls>
                  <c:dLbl>
                    <c:idx val="0"/>
                    <c:layout>
                      <c:manualLayout>
                        <c:x val="-0.20942388451443572"/>
                        <c:y val="1.5048848060659063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28B4-45BE-8CE7-1D74A3217E16}"/>
                      </c:ext>
                      <c:ext uri="{CE6537A1-D6FC-4f65-9D91-7224C49458BB}"/>
                    </c:extLst>
                  </c:dLbl>
                  <c:dLbl>
                    <c:idx val="1"/>
                    <c:layout>
                      <c:manualLayout>
                        <c:x val="8.0153105861767281E-3"/>
                        <c:y val="1.0004738990959421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28B4-45BE-8CE7-1D74A3217E16}"/>
                      </c:ext>
                      <c:ext uri="{CE6537A1-D6FC-4f65-9D91-7224C49458BB}"/>
                    </c:extLst>
                  </c:dLbl>
                  <c:dLbl>
                    <c:idx val="2"/>
                    <c:layout>
                      <c:manualLayout>
                        <c:x val="2.1145669291338584E-2"/>
                        <c:y val="-5.6535068533100072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28B4-45BE-8CE7-1D74A3217E16}"/>
                      </c:ext>
                      <c:ext uri="{CE6537A1-D6FC-4f65-9D91-7224C49458BB}"/>
                    </c:extLst>
                  </c:dLbl>
                  <c:dLbl>
                    <c:idx val="3"/>
                    <c:layout>
                      <c:manualLayout>
                        <c:x val="3.6580927384076992E-2"/>
                        <c:y val="-2.734033245844269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28B4-45BE-8CE7-1D74A3217E16}"/>
                      </c:ext>
                      <c:ext uri="{CE6537A1-D6FC-4f65-9D91-7224C49458BB}"/>
                    </c:extLst>
                  </c:dLbl>
                  <c:dLbl>
                    <c:idx val="5"/>
                    <c:layout>
                      <c:manualLayout>
                        <c:x val="-0.10584208223972005"/>
                        <c:y val="8.973352289297166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28B4-45BE-8CE7-1D74A3217E16}"/>
                      </c:ext>
                      <c:ex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Hoja1!$T$6:$Y$6</c15:sqref>
                        </c15:formulaRef>
                      </c:ext>
                    </c:extLst>
                    <c:strCache>
                      <c:ptCount val="6"/>
                      <c:pt idx="0">
                        <c:v>CRITICO</c:v>
                      </c:pt>
                      <c:pt idx="1">
                        <c:v>BAJO</c:v>
                      </c:pt>
                      <c:pt idx="2">
                        <c:v>MEDIO</c:v>
                      </c:pt>
                      <c:pt idx="3">
                        <c:v>SATISFACTORIO</c:v>
                      </c:pt>
                      <c:pt idx="4">
                        <c:v>SOBRESALIENTE</c:v>
                      </c:pt>
                      <c:pt idx="5">
                        <c:v>POR DEFINIR</c:v>
                      </c:pt>
                    </c:strCache>
                  </c:strRef>
                </c:cat>
                <c:val>
                  <c:numRef>
                    <c:extLst xmlns:c16r2="http://schemas.microsoft.com/office/drawing/2015/06/chart">
                      <c:ext uri="{02D57815-91ED-43cb-92C2-25804820EDAC}">
                        <c15:formulaRef>
                          <c15:sqref>Hoja1!$T$10:$Y$10</c15:sqref>
                        </c15:formulaRef>
                      </c:ext>
                    </c:extLst>
                    <c:numCache>
                      <c:formatCode>General</c:formatCode>
                      <c:ptCount val="6"/>
                      <c:pt idx="0">
                        <c:v>2</c:v>
                      </c:pt>
                      <c:pt idx="1">
                        <c:v>5</c:v>
                      </c:pt>
                      <c:pt idx="2">
                        <c:v>4</c:v>
                      </c:pt>
                      <c:pt idx="3">
                        <c:v>1</c:v>
                      </c:pt>
                      <c:pt idx="4">
                        <c:v>34</c:v>
                      </c:pt>
                      <c:pt idx="5">
                        <c:v>8</c:v>
                      </c:pt>
                    </c:numCache>
                  </c:numRef>
                </c:val>
                <c:extLst xmlns:c16r2="http://schemas.microsoft.com/office/drawing/2015/06/chart">
                  <c:ext xmlns:c16="http://schemas.microsoft.com/office/drawing/2014/chart" uri="{C3380CC4-5D6E-409C-BE32-E72D297353CC}">
                    <c16:uniqueId val="{0000000C-28B4-45BE-8CE7-1D74A3217E16}"/>
                  </c:ext>
                </c:extLst>
              </c15:ser>
            </c15:filteredPieSeries>
          </c:ext>
        </c:extLst>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s-CO" sz="1400"/>
              <a:t>META FÍSICA</a:t>
            </a:r>
            <a:r>
              <a:rPr lang="es-CO" sz="1400" baseline="0"/>
              <a:t> AÑO 2017</a:t>
            </a:r>
          </a:p>
          <a:p>
            <a:pPr>
              <a:defRPr sz="1400"/>
            </a:pPr>
            <a:r>
              <a:rPr lang="es-CO" sz="1400" baseline="0"/>
              <a:t> (INDICADORES 114)</a:t>
            </a:r>
            <a:endParaRPr lang="es-CO"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5F3-4EB3-B4F3-AF293477A155}"/>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D5F3-4EB3-B4F3-AF293477A155}"/>
              </c:ext>
            </c:extLst>
          </c:dPt>
          <c:dPt>
            <c:idx val="2"/>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D5F3-4EB3-B4F3-AF293477A155}"/>
              </c:ext>
            </c:extLst>
          </c:dPt>
          <c:dPt>
            <c:idx val="3"/>
            <c:bubble3D val="0"/>
            <c:spPr>
              <a:solidFill>
                <a:srgbClr val="92D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D5F3-4EB3-B4F3-AF293477A155}"/>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D5F3-4EB3-B4F3-AF293477A155}"/>
              </c:ext>
            </c:extLst>
          </c:dPt>
          <c:dPt>
            <c:idx val="5"/>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D5F3-4EB3-B4F3-AF293477A155}"/>
              </c:ext>
            </c:extLst>
          </c:dPt>
          <c:dLbls>
            <c:dLbl>
              <c:idx val="0"/>
              <c:layout>
                <c:manualLayout>
                  <c:x val="-2.0110236220472442E-2"/>
                  <c:y val="5.382254301545638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D5F3-4EB3-B4F3-AF293477A155}"/>
                </c:ext>
                <c:ext xmlns:c15="http://schemas.microsoft.com/office/drawing/2012/chart" uri="{CE6537A1-D6FC-4f65-9D91-7224C49458BB}"/>
              </c:extLst>
            </c:dLbl>
            <c:dLbl>
              <c:idx val="1"/>
              <c:layout>
                <c:manualLayout>
                  <c:x val="-4.2395888013998254E-2"/>
                  <c:y val="3.36599591717701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D5F3-4EB3-B4F3-AF293477A155}"/>
                </c:ext>
                <c:ext xmlns:c15="http://schemas.microsoft.com/office/drawing/2012/chart" uri="{CE6537A1-D6FC-4f65-9D91-7224C49458BB}"/>
              </c:extLst>
            </c:dLbl>
            <c:dLbl>
              <c:idx val="2"/>
              <c:layout>
                <c:manualLayout>
                  <c:x val="-4.2165573053368433E-2"/>
                  <c:y val="-1.9518081073199182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D5F3-4EB3-B4F3-AF293477A155}"/>
                </c:ext>
                <c:ext xmlns:c15="http://schemas.microsoft.com/office/drawing/2012/chart" uri="{CE6537A1-D6FC-4f65-9D91-7224C49458BB}"/>
              </c:extLst>
            </c:dLbl>
            <c:dLbl>
              <c:idx val="3"/>
              <c:layout>
                <c:manualLayout>
                  <c:x val="-4.1919754497280245E-3"/>
                  <c:y val="-2.4987205901655783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D5F3-4EB3-B4F3-AF293477A155}"/>
                </c:ext>
                <c:ext xmlns:c15="http://schemas.microsoft.com/office/drawing/2012/chart" uri="{CE6537A1-D6FC-4f65-9D91-7224C49458BB}"/>
              </c:extLst>
            </c:dLbl>
            <c:dLbl>
              <c:idx val="5"/>
              <c:layout>
                <c:manualLayout>
                  <c:x val="1.5805555555555555E-2"/>
                  <c:y val="8.9733522892971665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D5F3-4EB3-B4F3-AF293477A155}"/>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Hoja1!$T$6:$Y$6</c:f>
              <c:strCache>
                <c:ptCount val="6"/>
                <c:pt idx="0">
                  <c:v>CRITICO</c:v>
                </c:pt>
                <c:pt idx="1">
                  <c:v>BAJO</c:v>
                </c:pt>
                <c:pt idx="2">
                  <c:v>MEDIO</c:v>
                </c:pt>
                <c:pt idx="3">
                  <c:v>SATISFACTORIO</c:v>
                </c:pt>
                <c:pt idx="4">
                  <c:v>SOBRESALIENTE</c:v>
                </c:pt>
                <c:pt idx="5">
                  <c:v>POR DEFINIR</c:v>
                </c:pt>
              </c:strCache>
            </c:strRef>
          </c:cat>
          <c:val>
            <c:numRef>
              <c:f>Hoja1!$T$12:$Y$12</c:f>
              <c:numCache>
                <c:formatCode>General</c:formatCode>
                <c:ptCount val="6"/>
                <c:pt idx="0">
                  <c:v>6</c:v>
                </c:pt>
                <c:pt idx="1">
                  <c:v>16</c:v>
                </c:pt>
                <c:pt idx="2">
                  <c:v>7</c:v>
                </c:pt>
                <c:pt idx="3">
                  <c:v>3</c:v>
                </c:pt>
                <c:pt idx="4">
                  <c:v>65</c:v>
                </c:pt>
                <c:pt idx="5">
                  <c:v>17</c:v>
                </c:pt>
              </c:numCache>
            </c:numRef>
          </c:val>
          <c:extLst xmlns:c16r2="http://schemas.microsoft.com/office/drawing/2015/06/chart">
            <c:ext xmlns:c16="http://schemas.microsoft.com/office/drawing/2014/chart" uri="{C3380CC4-5D6E-409C-BE32-E72D297353CC}">
              <c16:uniqueId val="{0000000C-D5F3-4EB3-B4F3-AF293477A155}"/>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4923422282322971"/>
          <c:y val="0.13459428328714679"/>
          <c:w val="0.24421339708919543"/>
          <c:h val="0.4741131514482034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s-CO" sz="1400"/>
              <a:t>META FÍSICA</a:t>
            </a:r>
            <a:r>
              <a:rPr lang="es-CO" sz="1400" baseline="0"/>
              <a:t> AÑO 2016 (INDICADORES 114)</a:t>
            </a:r>
            <a:endParaRPr lang="es-CO"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6007-4561-9EFC-CAECFA3C832A}"/>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6007-4561-9EFC-CAECFA3C832A}"/>
              </c:ext>
            </c:extLst>
          </c:dPt>
          <c:dPt>
            <c:idx val="2"/>
            <c:bubble3D val="0"/>
            <c:spPr>
              <a:solidFill>
                <a:srgbClr val="92D050"/>
              </a:solidFill>
              <a:ln>
                <a:noFill/>
              </a:ln>
              <a:effectLst>
                <a:outerShdw blurRad="254000" sx="102000" sy="102000" algn="ctr" rotWithShape="0">
                  <a:prstClr val="black">
                    <a:alpha val="20000"/>
                  </a:prstClr>
                </a:outerShdw>
              </a:effectLst>
              <a:sp3d/>
            </c:spPr>
          </c:dPt>
          <c:dPt>
            <c:idx val="3"/>
            <c:bubble3D val="0"/>
            <c:spPr>
              <a:solidFill>
                <a:srgbClr val="00B050"/>
              </a:solidFill>
              <a:ln>
                <a:noFill/>
              </a:ln>
              <a:effectLst>
                <a:outerShdw blurRad="254000" sx="102000" sy="102000" algn="ctr" rotWithShape="0">
                  <a:prstClr val="black">
                    <a:alpha val="20000"/>
                  </a:prstClr>
                </a:outerShdw>
              </a:effectLst>
              <a:sp3d/>
            </c:spPr>
          </c:dPt>
          <c:dPt>
            <c:idx val="4"/>
            <c:bubble3D val="0"/>
            <c:spPr>
              <a:solidFill>
                <a:srgbClr val="0070C0"/>
              </a:solidFill>
              <a:ln>
                <a:noFill/>
              </a:ln>
              <a:effectLst>
                <a:outerShdw blurRad="254000" sx="102000" sy="102000" algn="ctr" rotWithShape="0">
                  <a:prstClr val="black">
                    <a:alpha val="20000"/>
                  </a:prstClr>
                </a:outerShdw>
              </a:effectLst>
              <a:sp3d/>
            </c:spPr>
          </c:dPt>
          <c:dLbls>
            <c:dLbl>
              <c:idx val="1"/>
              <c:layout>
                <c:manualLayout>
                  <c:x val="6.3880139982502191E-3"/>
                  <c:y val="-0.15850904053659959"/>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6007-4561-9EFC-CAECFA3C832A}"/>
                </c:ext>
                <c:ext xmlns:c15="http://schemas.microsoft.com/office/drawing/2012/chart" uri="{CE6537A1-D6FC-4f65-9D91-7224C49458BB}"/>
              </c:extLst>
            </c:dLbl>
            <c:dLbl>
              <c:idx val="2"/>
              <c:layout>
                <c:manualLayout>
                  <c:x val="-0.16948915217680255"/>
                  <c:y val="0.25333937027964121"/>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6007-4561-9EFC-CAECFA3C832A}"/>
                </c:ext>
                <c:ext xmlns:c15="http://schemas.microsoft.com/office/drawing/2012/chart" uri="{CE6537A1-D6FC-4f65-9D91-7224C49458BB}"/>
              </c:extLst>
            </c:dLbl>
            <c:dLbl>
              <c:idx val="3"/>
              <c:layout>
                <c:manualLayout>
                  <c:x val="0.11377471566054244"/>
                  <c:y val="0.12481262758821805"/>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9-6007-4561-9EFC-CAECFA3C832A}"/>
                </c:ext>
                <c:ext xmlns:c15="http://schemas.microsoft.com/office/drawing/2012/chart" uri="{CE6537A1-D6FC-4f65-9D91-7224C49458BB}"/>
              </c:extLst>
            </c:dLbl>
            <c:dLbl>
              <c:idx val="4"/>
              <c:layout>
                <c:manualLayout>
                  <c:x val="-0.11090179352580933"/>
                  <c:y val="1.4948600174978129E-2"/>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6007-4561-9EFC-CAECFA3C832A}"/>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Hoja1!$F$6:$K$6</c15:sqref>
                  </c15:fullRef>
                </c:ext>
              </c:extLst>
              <c:f>(Hoja1!$F$6:$G$6,Hoja1!$I$6:$K$6)</c:f>
              <c:strCache>
                <c:ptCount val="5"/>
                <c:pt idx="0">
                  <c:v>CRITICO</c:v>
                </c:pt>
                <c:pt idx="1">
                  <c:v>BAJO</c:v>
                </c:pt>
                <c:pt idx="2">
                  <c:v>SATISFACTORIO</c:v>
                </c:pt>
                <c:pt idx="3">
                  <c:v>SOBRESALIENTE</c:v>
                </c:pt>
                <c:pt idx="4">
                  <c:v>POR DEFINIR</c:v>
                </c:pt>
              </c:strCache>
            </c:strRef>
          </c:cat>
          <c:val>
            <c:numRef>
              <c:extLst>
                <c:ext xmlns:c15="http://schemas.microsoft.com/office/drawing/2012/chart" uri="{02D57815-91ED-43cb-92C2-25804820EDAC}">
                  <c15:fullRef>
                    <c15:sqref>Hoja1!$F$12:$K$12</c15:sqref>
                  </c15:fullRef>
                </c:ext>
              </c:extLst>
              <c:f>(Hoja1!$F$12:$G$12,Hoja1!$I$12:$K$12)</c:f>
              <c:numCache>
                <c:formatCode>General</c:formatCode>
                <c:ptCount val="5"/>
                <c:pt idx="0">
                  <c:v>50</c:v>
                </c:pt>
                <c:pt idx="1">
                  <c:v>13</c:v>
                </c:pt>
                <c:pt idx="2">
                  <c:v>1</c:v>
                </c:pt>
                <c:pt idx="3">
                  <c:v>49</c:v>
                </c:pt>
                <c:pt idx="4">
                  <c:v>1</c:v>
                </c:pt>
              </c:numCache>
            </c:numRef>
          </c:val>
          <c:extLst xmlns:c16r2="http://schemas.microsoft.com/office/drawing/2015/06/chart">
            <c:ext xmlns:c16="http://schemas.microsoft.com/office/drawing/2014/chart" uri="{C3380CC4-5D6E-409C-BE32-E72D297353CC}">
              <c16:uniqueId val="{0000000C-6007-4561-9EFC-CAECFA3C832A}"/>
            </c:ext>
            <c:ext xmlns:c15="http://schemas.microsoft.com/office/drawing/2012/chart" uri="{02D57815-91ED-43cb-92C2-25804820EDAC}">
              <c15:categoryFilterExceptions>
                <c15:categoryFilterException>
                  <c15:sqref>Hoja1!$H$12</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TRANSFORMACIÓN DE LO PÚBLICO (INDICADORES 15) AÑO 2016</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354-4710-B19F-02B03B1D4514}"/>
              </c:ext>
            </c:extLst>
          </c:dPt>
          <c:dPt>
            <c:idx val="1"/>
            <c:bubble3D val="0"/>
            <c:spPr>
              <a:solidFill>
                <a:srgbClr val="92D05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Hoja1!$F$6:$K$6</c15:sqref>
                  </c15:fullRef>
                </c:ext>
              </c:extLst>
              <c:f>(Hoja1!$F$6,Hoja1!$I$6:$J$6)</c:f>
              <c:strCache>
                <c:ptCount val="3"/>
                <c:pt idx="0">
                  <c:v>CRITICO</c:v>
                </c:pt>
                <c:pt idx="1">
                  <c:v>SATISFACTORIO</c:v>
                </c:pt>
                <c:pt idx="2">
                  <c:v>SOBRESALIENTE</c:v>
                </c:pt>
              </c:strCache>
            </c:strRef>
          </c:cat>
          <c:val>
            <c:numRef>
              <c:extLst>
                <c:ext xmlns:c15="http://schemas.microsoft.com/office/drawing/2012/chart" uri="{02D57815-91ED-43cb-92C2-25804820EDAC}">
                  <c15:fullRef>
                    <c15:sqref>Hoja1!$F$7:$K$7</c15:sqref>
                  </c15:fullRef>
                </c:ext>
              </c:extLst>
              <c:f>(Hoja1!$F$7,Hoja1!$I$7:$J$7)</c:f>
              <c:numCache>
                <c:formatCode>General</c:formatCode>
                <c:ptCount val="3"/>
                <c:pt idx="0">
                  <c:v>6</c:v>
                </c:pt>
                <c:pt idx="1">
                  <c:v>1</c:v>
                </c:pt>
                <c:pt idx="2">
                  <c:v>8</c:v>
                </c:pt>
              </c:numCache>
            </c:numRef>
          </c:val>
          <c:extLst xmlns:c16r2="http://schemas.microsoft.com/office/drawing/2015/06/chart">
            <c:ext xmlns:c16="http://schemas.microsoft.com/office/drawing/2014/chart" uri="{C3380CC4-5D6E-409C-BE32-E72D297353CC}">
              <c16:uniqueId val="{0000000C-D354-4710-B19F-02B03B1D4514}"/>
            </c:ext>
            <c:ext xmlns:c15="http://schemas.microsoft.com/office/drawing/2012/chart" uri="{02D57815-91ED-43cb-92C2-25804820EDAC}">
              <c15:categoryFilterExceptions>
                <c15:categoryFilterException>
                  <c15:sqref>Hoja1!$G$7</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Hoja1!$H$7</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Hoja1!$K$7</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GARANTÍA</a:t>
            </a:r>
            <a:r>
              <a:rPr lang="es-CO" sz="1200" baseline="0"/>
              <a:t> JURÍDICA (INDICADORES 14) AÑO 2016</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3F03-4A93-BB31-C3086F3163BB}"/>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3F03-4A93-BB31-C3086F3163BB}"/>
              </c:ext>
            </c:extLst>
          </c:dPt>
          <c:dPt>
            <c:idx val="2"/>
            <c:bubble3D val="0"/>
            <c:spPr>
              <a:solidFill>
                <a:srgbClr val="00B05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Hoja1!$F$6:$K$6</c15:sqref>
                  </c15:fullRef>
                </c:ext>
              </c:extLst>
              <c:f>(Hoja1!$F$6:$G$6,Hoja1!$J$6)</c:f>
              <c:strCache>
                <c:ptCount val="3"/>
                <c:pt idx="0">
                  <c:v>CRITICO</c:v>
                </c:pt>
                <c:pt idx="1">
                  <c:v>BAJO</c:v>
                </c:pt>
                <c:pt idx="2">
                  <c:v>SOBRESALIENTE</c:v>
                </c:pt>
              </c:strCache>
            </c:strRef>
          </c:cat>
          <c:val>
            <c:numRef>
              <c:extLst>
                <c:ext xmlns:c15="http://schemas.microsoft.com/office/drawing/2012/chart" uri="{02D57815-91ED-43cb-92C2-25804820EDAC}">
                  <c15:fullRef>
                    <c15:sqref>Hoja1!$F$8:$K$8</c15:sqref>
                  </c15:fullRef>
                </c:ext>
              </c:extLst>
              <c:f>(Hoja1!$F$8:$G$8,Hoja1!$J$8)</c:f>
              <c:numCache>
                <c:formatCode>General</c:formatCode>
                <c:ptCount val="3"/>
                <c:pt idx="0">
                  <c:v>7</c:v>
                </c:pt>
                <c:pt idx="1">
                  <c:v>4</c:v>
                </c:pt>
                <c:pt idx="2">
                  <c:v>3</c:v>
                </c:pt>
              </c:numCache>
            </c:numRef>
          </c:val>
          <c:extLst xmlns:c16r2="http://schemas.microsoft.com/office/drawing/2015/06/chart">
            <c:ext xmlns:c16="http://schemas.microsoft.com/office/drawing/2014/chart" uri="{C3380CC4-5D6E-409C-BE32-E72D297353CC}">
              <c16:uniqueId val="{0000000C-3F03-4A93-BB31-C3086F3163BB}"/>
            </c:ext>
            <c:ext xmlns:c15="http://schemas.microsoft.com/office/drawing/2012/chart" uri="{02D57815-91ED-43cb-92C2-25804820EDAC}">
              <c15:categoryFilterExceptions>
                <c15:categoryFilterException>
                  <c15:sqref>Hoja1!$H$8</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Hoja1!$I$8</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Hoja1!$K$8</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PARTICIPACIÓN</a:t>
            </a:r>
            <a:r>
              <a:rPr lang="es-CO" sz="1200" baseline="0"/>
              <a:t> EN LA VIDA POLÍTICA Y PÚBLICA (INDICADORES 9) AÑO 2016 </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C6D-4605-B86D-268409898C85}"/>
              </c:ext>
            </c:extLst>
          </c:dPt>
          <c:dPt>
            <c:idx val="1"/>
            <c:bubble3D val="0"/>
            <c:spPr>
              <a:solidFill>
                <a:srgbClr val="00B05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Hoja1!$F$6:$K$6</c15:sqref>
                  </c15:fullRef>
                </c:ext>
              </c:extLst>
              <c:f>(Hoja1!$F$6,Hoja1!$J$6)</c:f>
              <c:strCache>
                <c:ptCount val="2"/>
                <c:pt idx="0">
                  <c:v>CRITICO</c:v>
                </c:pt>
                <c:pt idx="1">
                  <c:v>SOBRESALIENTE</c:v>
                </c:pt>
              </c:strCache>
            </c:strRef>
          </c:cat>
          <c:val>
            <c:numRef>
              <c:extLst>
                <c:ext xmlns:c15="http://schemas.microsoft.com/office/drawing/2012/chart" uri="{02D57815-91ED-43cb-92C2-25804820EDAC}">
                  <c15:fullRef>
                    <c15:sqref>Hoja1!$F$9:$K$9</c15:sqref>
                  </c15:fullRef>
                </c:ext>
              </c:extLst>
              <c:f>(Hoja1!$F$9,Hoja1!$J$9)</c:f>
              <c:numCache>
                <c:formatCode>General</c:formatCode>
                <c:ptCount val="2"/>
                <c:pt idx="0">
                  <c:v>2</c:v>
                </c:pt>
                <c:pt idx="1">
                  <c:v>7</c:v>
                </c:pt>
              </c:numCache>
            </c:numRef>
          </c:val>
          <c:extLst xmlns:c16r2="http://schemas.microsoft.com/office/drawing/2015/06/chart">
            <c:ext xmlns:c16="http://schemas.microsoft.com/office/drawing/2014/chart" uri="{C3380CC4-5D6E-409C-BE32-E72D297353CC}">
              <c16:uniqueId val="{0000000C-EC6D-4605-B86D-268409898C85}"/>
            </c:ext>
            <c:ext xmlns:c15="http://schemas.microsoft.com/office/drawing/2012/chart" uri="{02D57815-91ED-43cb-92C2-25804820EDAC}">
              <c15:categoryFilterExceptions>
                <c15:categoryFilterException>
                  <c15:sqref>Hoja1!$G$9</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Hoja1!$H$9</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Hoja1!$I$9</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Hoja1!$K$9</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DESARROLLO</a:t>
            </a:r>
            <a:r>
              <a:rPr lang="es-CO" sz="1200" baseline="0"/>
              <a:t> DE LA CAPACIDAD (INDICADORES 54) AÑO 2016</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FE4D-451D-901D-2D6294241997}"/>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FE4D-451D-901D-2D6294241997}"/>
              </c:ext>
            </c:extLst>
          </c:dPt>
          <c:dPt>
            <c:idx val="2"/>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FE4D-451D-901D-2D6294241997}"/>
              </c:ext>
            </c:extLst>
          </c:dPt>
          <c:dPt>
            <c:idx val="3"/>
            <c:bubble3D val="0"/>
            <c:spPr>
              <a:solidFill>
                <a:srgbClr val="92D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FE4D-451D-901D-2D6294241997}"/>
              </c:ext>
            </c:extLst>
          </c:dPt>
          <c:dPt>
            <c:idx val="4"/>
            <c:bubble3D val="0"/>
            <c:spPr>
              <a:solidFill>
                <a:srgbClr val="00B05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FE4D-451D-901D-2D6294241997}"/>
              </c:ext>
            </c:extLst>
          </c:dPt>
          <c:dPt>
            <c:idx val="5"/>
            <c:bubble3D val="0"/>
            <c:spPr>
              <a:solidFill>
                <a:srgbClr val="0070C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FE4D-451D-901D-2D6294241997}"/>
              </c:ext>
            </c:extLst>
          </c:dPt>
          <c:dLbls>
            <c:dLbl>
              <c:idx val="4"/>
              <c:layout>
                <c:manualLayout>
                  <c:x val="7.5135170603674514E-2"/>
                  <c:y val="0.11581364829396325"/>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9-FE4D-451D-901D-2D6294241997}"/>
                </c:ext>
                <c:ext xmlns:c15="http://schemas.microsoft.com/office/drawing/2012/chart" uri="{CE6537A1-D6FC-4f65-9D91-7224C49458BB}"/>
              </c:extLst>
            </c:dLbl>
            <c:dLbl>
              <c:idx val="5"/>
              <c:layout>
                <c:manualLayout>
                  <c:x val="-8.8546150481189856E-2"/>
                  <c:y val="8.2578740157480107E-3"/>
                </c:manualLayout>
              </c:layout>
              <c:dLblPos val="bestFi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B-FE4D-451D-901D-2D6294241997}"/>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Hoja1!$F$6:$K$6</c:f>
              <c:strCache>
                <c:ptCount val="6"/>
                <c:pt idx="0">
                  <c:v>CRITICO</c:v>
                </c:pt>
                <c:pt idx="1">
                  <c:v>BAJO</c:v>
                </c:pt>
                <c:pt idx="2">
                  <c:v>MEDIO</c:v>
                </c:pt>
                <c:pt idx="3">
                  <c:v>SATISFACTORIO</c:v>
                </c:pt>
                <c:pt idx="4">
                  <c:v>SOBRESALIENTE</c:v>
                </c:pt>
                <c:pt idx="5">
                  <c:v>POR DEFINIR</c:v>
                </c:pt>
              </c:strCache>
            </c:strRef>
          </c:cat>
          <c:val>
            <c:numRef>
              <c:f>Hoja1!$F$10:$K$10</c:f>
              <c:numCache>
                <c:formatCode>General</c:formatCode>
                <c:ptCount val="6"/>
                <c:pt idx="0">
                  <c:v>30</c:v>
                </c:pt>
                <c:pt idx="1">
                  <c:v>5</c:v>
                </c:pt>
                <c:pt idx="4">
                  <c:v>18</c:v>
                </c:pt>
                <c:pt idx="5">
                  <c:v>1</c:v>
                </c:pt>
              </c:numCache>
            </c:numRef>
          </c:val>
          <c:extLst xmlns:c16r2="http://schemas.microsoft.com/office/drawing/2015/06/chart">
            <c:ext xmlns:c16="http://schemas.microsoft.com/office/drawing/2014/chart" uri="{C3380CC4-5D6E-409C-BE32-E72D297353CC}">
              <c16:uniqueId val="{0000000C-FE4D-451D-901D-2D629424199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CO" sz="1100"/>
              <a:t>RECONOCIMIENTO</a:t>
            </a:r>
            <a:r>
              <a:rPr lang="es-CO" sz="1100" baseline="0"/>
              <a:t> DE LA DIVERSIDAD </a:t>
            </a:r>
          </a:p>
          <a:p>
            <a:pPr>
              <a:defRPr sz="1100"/>
            </a:pPr>
            <a:r>
              <a:rPr lang="es-CO" sz="1100" baseline="0"/>
              <a:t>(INDICADORES 22) AÑO 2016</a:t>
            </a:r>
            <a:endParaRPr lang="es-CO"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5B7-453E-8B14-7E235D5BA19C}"/>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5B7-453E-8B14-7E235D5BA19C}"/>
              </c:ext>
            </c:extLst>
          </c:dPt>
          <c:dPt>
            <c:idx val="2"/>
            <c:bubble3D val="0"/>
            <c:spPr>
              <a:solidFill>
                <a:srgbClr val="00B05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Hoja1!$F$6:$K$6</c15:sqref>
                  </c15:fullRef>
                </c:ext>
              </c:extLst>
              <c:f>(Hoja1!$F$6:$G$6,Hoja1!$J$6)</c:f>
              <c:strCache>
                <c:ptCount val="3"/>
                <c:pt idx="0">
                  <c:v>CRITICO</c:v>
                </c:pt>
                <c:pt idx="1">
                  <c:v>BAJO</c:v>
                </c:pt>
                <c:pt idx="2">
                  <c:v>SOBRESALIENTE</c:v>
                </c:pt>
              </c:strCache>
            </c:strRef>
          </c:cat>
          <c:val>
            <c:numRef>
              <c:extLst>
                <c:ext xmlns:c15="http://schemas.microsoft.com/office/drawing/2012/chart" uri="{02D57815-91ED-43cb-92C2-25804820EDAC}">
                  <c15:fullRef>
                    <c15:sqref>Hoja1!$F$11:$K$11</c15:sqref>
                  </c15:fullRef>
                </c:ext>
              </c:extLst>
              <c:f>(Hoja1!$F$11:$G$11,Hoja1!$J$11)</c:f>
              <c:numCache>
                <c:formatCode>General</c:formatCode>
                <c:ptCount val="3"/>
                <c:pt idx="0">
                  <c:v>5</c:v>
                </c:pt>
                <c:pt idx="1">
                  <c:v>4</c:v>
                </c:pt>
                <c:pt idx="2">
                  <c:v>13</c:v>
                </c:pt>
              </c:numCache>
            </c:numRef>
          </c:val>
          <c:extLst xmlns:c16r2="http://schemas.microsoft.com/office/drawing/2015/06/chart">
            <c:ext xmlns:c16="http://schemas.microsoft.com/office/drawing/2014/chart" uri="{C3380CC4-5D6E-409C-BE32-E72D297353CC}">
              <c16:uniqueId val="{0000000C-B5B7-453E-8B14-7E235D5BA19C}"/>
            </c:ext>
            <c:ext xmlns:c15="http://schemas.microsoft.com/office/drawing/2012/chart" uri="{02D57815-91ED-43cb-92C2-25804820EDAC}">
              <c15:categoryFilterExceptions>
                <c15:categoryFilterException>
                  <c15:sqref>Hoja1!$H$11</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Hoja1!$I$11</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Hoja1!$K$11</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638175</xdr:colOff>
      <xdr:row>29</xdr:row>
      <xdr:rowOff>180975</xdr:rowOff>
    </xdr:from>
    <xdr:to>
      <xdr:col>13</xdr:col>
      <xdr:colOff>638175</xdr:colOff>
      <xdr:row>44</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58</xdr:row>
      <xdr:rowOff>0</xdr:rowOff>
    </xdr:from>
    <xdr:to>
      <xdr:col>13</xdr:col>
      <xdr:colOff>657225</xdr:colOff>
      <xdr:row>72</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714375</xdr:colOff>
      <xdr:row>84</xdr:row>
      <xdr:rowOff>180975</xdr:rowOff>
    </xdr:from>
    <xdr:to>
      <xdr:col>13</xdr:col>
      <xdr:colOff>714375</xdr:colOff>
      <xdr:row>99</xdr:row>
      <xdr:rowOff>66675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112</xdr:row>
      <xdr:rowOff>0</xdr:rowOff>
    </xdr:from>
    <xdr:to>
      <xdr:col>14</xdr:col>
      <xdr:colOff>0</xdr:colOff>
      <xdr:row>126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148</xdr:row>
      <xdr:rowOff>0</xdr:rowOff>
    </xdr:from>
    <xdr:to>
      <xdr:col>14</xdr:col>
      <xdr:colOff>0</xdr:colOff>
      <xdr:row>162</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110755</xdr:colOff>
      <xdr:row>4</xdr:row>
      <xdr:rowOff>28575</xdr:rowOff>
    </xdr:from>
    <xdr:to>
      <xdr:col>12</xdr:col>
      <xdr:colOff>564855</xdr:colOff>
      <xdr:row>18</xdr:row>
      <xdr:rowOff>104775</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4</xdr:row>
      <xdr:rowOff>0</xdr:rowOff>
    </xdr:from>
    <xdr:to>
      <xdr:col>4</xdr:col>
      <xdr:colOff>1018953</xdr:colOff>
      <xdr:row>18</xdr:row>
      <xdr:rowOff>76200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30</xdr:row>
      <xdr:rowOff>0</xdr:rowOff>
    </xdr:from>
    <xdr:to>
      <xdr:col>7</xdr:col>
      <xdr:colOff>0</xdr:colOff>
      <xdr:row>44</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0</xdr:colOff>
      <xdr:row>72</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7</xdr:col>
      <xdr:colOff>0</xdr:colOff>
      <xdr:row>99</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112</xdr:row>
      <xdr:rowOff>0</xdr:rowOff>
    </xdr:from>
    <xdr:to>
      <xdr:col>7</xdr:col>
      <xdr:colOff>0</xdr:colOff>
      <xdr:row>126</xdr:row>
      <xdr:rowOff>76200</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148</xdr:row>
      <xdr:rowOff>0</xdr:rowOff>
    </xdr:from>
    <xdr:to>
      <xdr:col>7</xdr:col>
      <xdr:colOff>0</xdr:colOff>
      <xdr:row>162</xdr:row>
      <xdr:rowOff>76200</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L169"/>
  <sheetViews>
    <sheetView tabSelected="1" zoomScale="68" zoomScaleNormal="68" workbookViewId="0">
      <pane xSplit="7" ySplit="3" topLeftCell="J134" activePane="bottomRight" state="frozen"/>
      <selection pane="topRight" activeCell="H1" sqref="H1"/>
      <selection pane="bottomLeft" activeCell="A4" sqref="A4"/>
      <selection pane="bottomRight" activeCell="D136" sqref="D136"/>
    </sheetView>
  </sheetViews>
  <sheetFormatPr baseColWidth="10" defaultColWidth="9.109375" defaultRowHeight="13.8" x14ac:dyDescent="0.3"/>
  <cols>
    <col min="1" max="1" width="10.109375" style="2" customWidth="1"/>
    <col min="2" max="2" width="12.33203125" style="2" customWidth="1"/>
    <col min="3" max="3" width="19.5546875" style="2" customWidth="1"/>
    <col min="4" max="4" width="22.77734375" style="2" customWidth="1"/>
    <col min="5" max="5" width="12" style="2" customWidth="1"/>
    <col min="6" max="6" width="8.109375" style="2" customWidth="1"/>
    <col min="7" max="7" width="15.5546875" style="2" customWidth="1"/>
    <col min="8" max="8" width="25.88671875" style="2" customWidth="1"/>
    <col min="9" max="9" width="18.44140625" style="2" customWidth="1"/>
    <col min="10" max="10" width="19.5546875" style="2" customWidth="1"/>
    <col min="11" max="11" width="13.5546875" style="23" customWidth="1"/>
    <col min="12" max="12" width="13.33203125" style="53" customWidth="1"/>
    <col min="13" max="13" width="14" style="23" customWidth="1"/>
    <col min="14" max="14" width="21.44140625" style="2" customWidth="1"/>
    <col min="15" max="15" width="27.44140625" style="2" customWidth="1"/>
    <col min="16" max="16" width="12.109375" style="2" bestFit="1" customWidth="1"/>
    <col min="17" max="17" width="26" style="2" customWidth="1"/>
    <col min="18" max="18" width="134.5546875" style="2" customWidth="1"/>
    <col min="19" max="241" width="9.109375" style="2"/>
    <col min="242" max="242" width="21" style="2" customWidth="1"/>
    <col min="243" max="243" width="37.88671875" style="2" customWidth="1"/>
    <col min="244" max="244" width="33.44140625" style="2" customWidth="1"/>
    <col min="245" max="245" width="22" style="2" customWidth="1"/>
    <col min="246" max="246" width="21" style="2" customWidth="1"/>
    <col min="247" max="247" width="7.44140625" style="2" customWidth="1"/>
    <col min="248" max="248" width="7.5546875" style="2" customWidth="1"/>
    <col min="249" max="249" width="7.109375" style="2" customWidth="1"/>
    <col min="250" max="250" width="17.44140625" style="2" customWidth="1"/>
    <col min="251" max="251" width="22.88671875" style="2" customWidth="1"/>
    <col min="252" max="252" width="18.109375" style="2" customWidth="1"/>
    <col min="253" max="253" width="15.6640625" style="2" customWidth="1"/>
    <col min="254" max="254" width="15.33203125" style="2" customWidth="1"/>
    <col min="255" max="255" width="16.33203125" style="2" customWidth="1"/>
    <col min="256" max="256" width="16.88671875" style="2" customWidth="1"/>
    <col min="257" max="257" width="16.5546875" style="2" customWidth="1"/>
    <col min="258" max="258" width="15.88671875" style="2" customWidth="1"/>
    <col min="259" max="259" width="15.44140625" style="2" customWidth="1"/>
    <col min="260" max="260" width="18.109375" style="2" customWidth="1"/>
    <col min="261" max="261" width="12.88671875" style="2" customWidth="1"/>
    <col min="262" max="262" width="12.6640625" style="2" bestFit="1" customWidth="1"/>
    <col min="263" max="263" width="16.88671875" style="2" customWidth="1"/>
    <col min="264" max="497" width="9.109375" style="2"/>
    <col min="498" max="498" width="21" style="2" customWidth="1"/>
    <col min="499" max="499" width="37.88671875" style="2" customWidth="1"/>
    <col min="500" max="500" width="33.44140625" style="2" customWidth="1"/>
    <col min="501" max="501" width="22" style="2" customWidth="1"/>
    <col min="502" max="502" width="21" style="2" customWidth="1"/>
    <col min="503" max="503" width="7.44140625" style="2" customWidth="1"/>
    <col min="504" max="504" width="7.5546875" style="2" customWidth="1"/>
    <col min="505" max="505" width="7.109375" style="2" customWidth="1"/>
    <col min="506" max="506" width="17.44140625" style="2" customWidth="1"/>
    <col min="507" max="507" width="22.88671875" style="2" customWidth="1"/>
    <col min="508" max="508" width="18.109375" style="2" customWidth="1"/>
    <col min="509" max="509" width="15.6640625" style="2" customWidth="1"/>
    <col min="510" max="510" width="15.33203125" style="2" customWidth="1"/>
    <col min="511" max="511" width="16.33203125" style="2" customWidth="1"/>
    <col min="512" max="512" width="16.88671875" style="2" customWidth="1"/>
    <col min="513" max="513" width="16.5546875" style="2" customWidth="1"/>
    <col min="514" max="514" width="15.88671875" style="2" customWidth="1"/>
    <col min="515" max="515" width="15.44140625" style="2" customWidth="1"/>
    <col min="516" max="516" width="18.109375" style="2" customWidth="1"/>
    <col min="517" max="517" width="12.88671875" style="2" customWidth="1"/>
    <col min="518" max="518" width="12.6640625" style="2" bestFit="1" customWidth="1"/>
    <col min="519" max="519" width="16.88671875" style="2" customWidth="1"/>
    <col min="520" max="753" width="9.109375" style="2"/>
    <col min="754" max="754" width="21" style="2" customWidth="1"/>
    <col min="755" max="755" width="37.88671875" style="2" customWidth="1"/>
    <col min="756" max="756" width="33.44140625" style="2" customWidth="1"/>
    <col min="757" max="757" width="22" style="2" customWidth="1"/>
    <col min="758" max="758" width="21" style="2" customWidth="1"/>
    <col min="759" max="759" width="7.44140625" style="2" customWidth="1"/>
    <col min="760" max="760" width="7.5546875" style="2" customWidth="1"/>
    <col min="761" max="761" width="7.109375" style="2" customWidth="1"/>
    <col min="762" max="762" width="17.44140625" style="2" customWidth="1"/>
    <col min="763" max="763" width="22.88671875" style="2" customWidth="1"/>
    <col min="764" max="764" width="18.109375" style="2" customWidth="1"/>
    <col min="765" max="765" width="15.6640625" style="2" customWidth="1"/>
    <col min="766" max="766" width="15.33203125" style="2" customWidth="1"/>
    <col min="767" max="767" width="16.33203125" style="2" customWidth="1"/>
    <col min="768" max="768" width="16.88671875" style="2" customWidth="1"/>
    <col min="769" max="769" width="16.5546875" style="2" customWidth="1"/>
    <col min="770" max="770" width="15.88671875" style="2" customWidth="1"/>
    <col min="771" max="771" width="15.44140625" style="2" customWidth="1"/>
    <col min="772" max="772" width="18.109375" style="2" customWidth="1"/>
    <col min="773" max="773" width="12.88671875" style="2" customWidth="1"/>
    <col min="774" max="774" width="12.6640625" style="2" bestFit="1" customWidth="1"/>
    <col min="775" max="775" width="16.88671875" style="2" customWidth="1"/>
    <col min="776" max="1009" width="9.109375" style="2"/>
    <col min="1010" max="1010" width="21" style="2" customWidth="1"/>
    <col min="1011" max="1011" width="37.88671875" style="2" customWidth="1"/>
    <col min="1012" max="1012" width="33.44140625" style="2" customWidth="1"/>
    <col min="1013" max="1013" width="22" style="2" customWidth="1"/>
    <col min="1014" max="1014" width="21" style="2" customWidth="1"/>
    <col min="1015" max="1015" width="7.44140625" style="2" customWidth="1"/>
    <col min="1016" max="1016" width="7.5546875" style="2" customWidth="1"/>
    <col min="1017" max="1017" width="7.109375" style="2" customWidth="1"/>
    <col min="1018" max="1018" width="17.44140625" style="2" customWidth="1"/>
    <col min="1019" max="1019" width="22.88671875" style="2" customWidth="1"/>
    <col min="1020" max="1020" width="18.109375" style="2" customWidth="1"/>
    <col min="1021" max="1021" width="15.6640625" style="2" customWidth="1"/>
    <col min="1022" max="1022" width="15.33203125" style="2" customWidth="1"/>
    <col min="1023" max="1023" width="16.33203125" style="2" customWidth="1"/>
    <col min="1024" max="1024" width="16.88671875" style="2" customWidth="1"/>
    <col min="1025" max="1025" width="16.5546875" style="2" customWidth="1"/>
    <col min="1026" max="1026" width="15.88671875" style="2" customWidth="1"/>
    <col min="1027" max="1027" width="15.44140625" style="2" customWidth="1"/>
    <col min="1028" max="1028" width="18.109375" style="2" customWidth="1"/>
    <col min="1029" max="1029" width="12.88671875" style="2" customWidth="1"/>
    <col min="1030" max="1030" width="12.6640625" style="2" bestFit="1" customWidth="1"/>
    <col min="1031" max="1031" width="16.88671875" style="2" customWidth="1"/>
    <col min="1032" max="1265" width="9.109375" style="2"/>
    <col min="1266" max="1266" width="21" style="2" customWidth="1"/>
    <col min="1267" max="1267" width="37.88671875" style="2" customWidth="1"/>
    <col min="1268" max="1268" width="33.44140625" style="2" customWidth="1"/>
    <col min="1269" max="1269" width="22" style="2" customWidth="1"/>
    <col min="1270" max="1270" width="21" style="2" customWidth="1"/>
    <col min="1271" max="1271" width="7.44140625" style="2" customWidth="1"/>
    <col min="1272" max="1272" width="7.5546875" style="2" customWidth="1"/>
    <col min="1273" max="1273" width="7.109375" style="2" customWidth="1"/>
    <col min="1274" max="1274" width="17.44140625" style="2" customWidth="1"/>
    <col min="1275" max="1275" width="22.88671875" style="2" customWidth="1"/>
    <col min="1276" max="1276" width="18.109375" style="2" customWidth="1"/>
    <col min="1277" max="1277" width="15.6640625" style="2" customWidth="1"/>
    <col min="1278" max="1278" width="15.33203125" style="2" customWidth="1"/>
    <col min="1279" max="1279" width="16.33203125" style="2" customWidth="1"/>
    <col min="1280" max="1280" width="16.88671875" style="2" customWidth="1"/>
    <col min="1281" max="1281" width="16.5546875" style="2" customWidth="1"/>
    <col min="1282" max="1282" width="15.88671875" style="2" customWidth="1"/>
    <col min="1283" max="1283" width="15.44140625" style="2" customWidth="1"/>
    <col min="1284" max="1284" width="18.109375" style="2" customWidth="1"/>
    <col min="1285" max="1285" width="12.88671875" style="2" customWidth="1"/>
    <col min="1286" max="1286" width="12.6640625" style="2" bestFit="1" customWidth="1"/>
    <col min="1287" max="1287" width="16.88671875" style="2" customWidth="1"/>
    <col min="1288" max="1521" width="9.109375" style="2"/>
    <col min="1522" max="1522" width="21" style="2" customWidth="1"/>
    <col min="1523" max="1523" width="37.88671875" style="2" customWidth="1"/>
    <col min="1524" max="1524" width="33.44140625" style="2" customWidth="1"/>
    <col min="1525" max="1525" width="22" style="2" customWidth="1"/>
    <col min="1526" max="1526" width="21" style="2" customWidth="1"/>
    <col min="1527" max="1527" width="7.44140625" style="2" customWidth="1"/>
    <col min="1528" max="1528" width="7.5546875" style="2" customWidth="1"/>
    <col min="1529" max="1529" width="7.109375" style="2" customWidth="1"/>
    <col min="1530" max="1530" width="17.44140625" style="2" customWidth="1"/>
    <col min="1531" max="1531" width="22.88671875" style="2" customWidth="1"/>
    <col min="1532" max="1532" width="18.109375" style="2" customWidth="1"/>
    <col min="1533" max="1533" width="15.6640625" style="2" customWidth="1"/>
    <col min="1534" max="1534" width="15.33203125" style="2" customWidth="1"/>
    <col min="1535" max="1535" width="16.33203125" style="2" customWidth="1"/>
    <col min="1536" max="1536" width="16.88671875" style="2" customWidth="1"/>
    <col min="1537" max="1537" width="16.5546875" style="2" customWidth="1"/>
    <col min="1538" max="1538" width="15.88671875" style="2" customWidth="1"/>
    <col min="1539" max="1539" width="15.44140625" style="2" customWidth="1"/>
    <col min="1540" max="1540" width="18.109375" style="2" customWidth="1"/>
    <col min="1541" max="1541" width="12.88671875" style="2" customWidth="1"/>
    <col min="1542" max="1542" width="12.6640625" style="2" bestFit="1" customWidth="1"/>
    <col min="1543" max="1543" width="16.88671875" style="2" customWidth="1"/>
    <col min="1544" max="1777" width="9.109375" style="2"/>
    <col min="1778" max="1778" width="21" style="2" customWidth="1"/>
    <col min="1779" max="1779" width="37.88671875" style="2" customWidth="1"/>
    <col min="1780" max="1780" width="33.44140625" style="2" customWidth="1"/>
    <col min="1781" max="1781" width="22" style="2" customWidth="1"/>
    <col min="1782" max="1782" width="21" style="2" customWidth="1"/>
    <col min="1783" max="1783" width="7.44140625" style="2" customWidth="1"/>
    <col min="1784" max="1784" width="7.5546875" style="2" customWidth="1"/>
    <col min="1785" max="1785" width="7.109375" style="2" customWidth="1"/>
    <col min="1786" max="1786" width="17.44140625" style="2" customWidth="1"/>
    <col min="1787" max="1787" width="22.88671875" style="2" customWidth="1"/>
    <col min="1788" max="1788" width="18.109375" style="2" customWidth="1"/>
    <col min="1789" max="1789" width="15.6640625" style="2" customWidth="1"/>
    <col min="1790" max="1790" width="15.33203125" style="2" customWidth="1"/>
    <col min="1791" max="1791" width="16.33203125" style="2" customWidth="1"/>
    <col min="1792" max="1792" width="16.88671875" style="2" customWidth="1"/>
    <col min="1793" max="1793" width="16.5546875" style="2" customWidth="1"/>
    <col min="1794" max="1794" width="15.88671875" style="2" customWidth="1"/>
    <col min="1795" max="1795" width="15.44140625" style="2" customWidth="1"/>
    <col min="1796" max="1796" width="18.109375" style="2" customWidth="1"/>
    <col min="1797" max="1797" width="12.88671875" style="2" customWidth="1"/>
    <col min="1798" max="1798" width="12.6640625" style="2" bestFit="1" customWidth="1"/>
    <col min="1799" max="1799" width="16.88671875" style="2" customWidth="1"/>
    <col min="1800" max="2033" width="9.109375" style="2"/>
    <col min="2034" max="2034" width="21" style="2" customWidth="1"/>
    <col min="2035" max="2035" width="37.88671875" style="2" customWidth="1"/>
    <col min="2036" max="2036" width="33.44140625" style="2" customWidth="1"/>
    <col min="2037" max="2037" width="22" style="2" customWidth="1"/>
    <col min="2038" max="2038" width="21" style="2" customWidth="1"/>
    <col min="2039" max="2039" width="7.44140625" style="2" customWidth="1"/>
    <col min="2040" max="2040" width="7.5546875" style="2" customWidth="1"/>
    <col min="2041" max="2041" width="7.109375" style="2" customWidth="1"/>
    <col min="2042" max="2042" width="17.44140625" style="2" customWidth="1"/>
    <col min="2043" max="2043" width="22.88671875" style="2" customWidth="1"/>
    <col min="2044" max="2044" width="18.109375" style="2" customWidth="1"/>
    <col min="2045" max="2045" width="15.6640625" style="2" customWidth="1"/>
    <col min="2046" max="2046" width="15.33203125" style="2" customWidth="1"/>
    <col min="2047" max="2047" width="16.33203125" style="2" customWidth="1"/>
    <col min="2048" max="2048" width="16.88671875" style="2" customWidth="1"/>
    <col min="2049" max="2049" width="16.5546875" style="2" customWidth="1"/>
    <col min="2050" max="2050" width="15.88671875" style="2" customWidth="1"/>
    <col min="2051" max="2051" width="15.44140625" style="2" customWidth="1"/>
    <col min="2052" max="2052" width="18.109375" style="2" customWidth="1"/>
    <col min="2053" max="2053" width="12.88671875" style="2" customWidth="1"/>
    <col min="2054" max="2054" width="12.6640625" style="2" bestFit="1" customWidth="1"/>
    <col min="2055" max="2055" width="16.88671875" style="2" customWidth="1"/>
    <col min="2056" max="2289" width="9.109375" style="2"/>
    <col min="2290" max="2290" width="21" style="2" customWidth="1"/>
    <col min="2291" max="2291" width="37.88671875" style="2" customWidth="1"/>
    <col min="2292" max="2292" width="33.44140625" style="2" customWidth="1"/>
    <col min="2293" max="2293" width="22" style="2" customWidth="1"/>
    <col min="2294" max="2294" width="21" style="2" customWidth="1"/>
    <col min="2295" max="2295" width="7.44140625" style="2" customWidth="1"/>
    <col min="2296" max="2296" width="7.5546875" style="2" customWidth="1"/>
    <col min="2297" max="2297" width="7.109375" style="2" customWidth="1"/>
    <col min="2298" max="2298" width="17.44140625" style="2" customWidth="1"/>
    <col min="2299" max="2299" width="22.88671875" style="2" customWidth="1"/>
    <col min="2300" max="2300" width="18.109375" style="2" customWidth="1"/>
    <col min="2301" max="2301" width="15.6640625" style="2" customWidth="1"/>
    <col min="2302" max="2302" width="15.33203125" style="2" customWidth="1"/>
    <col min="2303" max="2303" width="16.33203125" style="2" customWidth="1"/>
    <col min="2304" max="2304" width="16.88671875" style="2" customWidth="1"/>
    <col min="2305" max="2305" width="16.5546875" style="2" customWidth="1"/>
    <col min="2306" max="2306" width="15.88671875" style="2" customWidth="1"/>
    <col min="2307" max="2307" width="15.44140625" style="2" customWidth="1"/>
    <col min="2308" max="2308" width="18.109375" style="2" customWidth="1"/>
    <col min="2309" max="2309" width="12.88671875" style="2" customWidth="1"/>
    <col min="2310" max="2310" width="12.6640625" style="2" bestFit="1" customWidth="1"/>
    <col min="2311" max="2311" width="16.88671875" style="2" customWidth="1"/>
    <col min="2312" max="2545" width="9.109375" style="2"/>
    <col min="2546" max="2546" width="21" style="2" customWidth="1"/>
    <col min="2547" max="2547" width="37.88671875" style="2" customWidth="1"/>
    <col min="2548" max="2548" width="33.44140625" style="2" customWidth="1"/>
    <col min="2549" max="2549" width="22" style="2" customWidth="1"/>
    <col min="2550" max="2550" width="21" style="2" customWidth="1"/>
    <col min="2551" max="2551" width="7.44140625" style="2" customWidth="1"/>
    <col min="2552" max="2552" width="7.5546875" style="2" customWidth="1"/>
    <col min="2553" max="2553" width="7.109375" style="2" customWidth="1"/>
    <col min="2554" max="2554" width="17.44140625" style="2" customWidth="1"/>
    <col min="2555" max="2555" width="22.88671875" style="2" customWidth="1"/>
    <col min="2556" max="2556" width="18.109375" style="2" customWidth="1"/>
    <col min="2557" max="2557" width="15.6640625" style="2" customWidth="1"/>
    <col min="2558" max="2558" width="15.33203125" style="2" customWidth="1"/>
    <col min="2559" max="2559" width="16.33203125" style="2" customWidth="1"/>
    <col min="2560" max="2560" width="16.88671875" style="2" customWidth="1"/>
    <col min="2561" max="2561" width="16.5546875" style="2" customWidth="1"/>
    <col min="2562" max="2562" width="15.88671875" style="2" customWidth="1"/>
    <col min="2563" max="2563" width="15.44140625" style="2" customWidth="1"/>
    <col min="2564" max="2564" width="18.109375" style="2" customWidth="1"/>
    <col min="2565" max="2565" width="12.88671875" style="2" customWidth="1"/>
    <col min="2566" max="2566" width="12.6640625" style="2" bestFit="1" customWidth="1"/>
    <col min="2567" max="2567" width="16.88671875" style="2" customWidth="1"/>
    <col min="2568" max="2801" width="9.109375" style="2"/>
    <col min="2802" max="2802" width="21" style="2" customWidth="1"/>
    <col min="2803" max="2803" width="37.88671875" style="2" customWidth="1"/>
    <col min="2804" max="2804" width="33.44140625" style="2" customWidth="1"/>
    <col min="2805" max="2805" width="22" style="2" customWidth="1"/>
    <col min="2806" max="2806" width="21" style="2" customWidth="1"/>
    <col min="2807" max="2807" width="7.44140625" style="2" customWidth="1"/>
    <col min="2808" max="2808" width="7.5546875" style="2" customWidth="1"/>
    <col min="2809" max="2809" width="7.109375" style="2" customWidth="1"/>
    <col min="2810" max="2810" width="17.44140625" style="2" customWidth="1"/>
    <col min="2811" max="2811" width="22.88671875" style="2" customWidth="1"/>
    <col min="2812" max="2812" width="18.109375" style="2" customWidth="1"/>
    <col min="2813" max="2813" width="15.6640625" style="2" customWidth="1"/>
    <col min="2814" max="2814" width="15.33203125" style="2" customWidth="1"/>
    <col min="2815" max="2815" width="16.33203125" style="2" customWidth="1"/>
    <col min="2816" max="2816" width="16.88671875" style="2" customWidth="1"/>
    <col min="2817" max="2817" width="16.5546875" style="2" customWidth="1"/>
    <col min="2818" max="2818" width="15.88671875" style="2" customWidth="1"/>
    <col min="2819" max="2819" width="15.44140625" style="2" customWidth="1"/>
    <col min="2820" max="2820" width="18.109375" style="2" customWidth="1"/>
    <col min="2821" max="2821" width="12.88671875" style="2" customWidth="1"/>
    <col min="2822" max="2822" width="12.6640625" style="2" bestFit="1" customWidth="1"/>
    <col min="2823" max="2823" width="16.88671875" style="2" customWidth="1"/>
    <col min="2824" max="3057" width="9.109375" style="2"/>
    <col min="3058" max="3058" width="21" style="2" customWidth="1"/>
    <col min="3059" max="3059" width="37.88671875" style="2" customWidth="1"/>
    <col min="3060" max="3060" width="33.44140625" style="2" customWidth="1"/>
    <col min="3061" max="3061" width="22" style="2" customWidth="1"/>
    <col min="3062" max="3062" width="21" style="2" customWidth="1"/>
    <col min="3063" max="3063" width="7.44140625" style="2" customWidth="1"/>
    <col min="3064" max="3064" width="7.5546875" style="2" customWidth="1"/>
    <col min="3065" max="3065" width="7.109375" style="2" customWidth="1"/>
    <col min="3066" max="3066" width="17.44140625" style="2" customWidth="1"/>
    <col min="3067" max="3067" width="22.88671875" style="2" customWidth="1"/>
    <col min="3068" max="3068" width="18.109375" style="2" customWidth="1"/>
    <col min="3069" max="3069" width="15.6640625" style="2" customWidth="1"/>
    <col min="3070" max="3070" width="15.33203125" style="2" customWidth="1"/>
    <col min="3071" max="3071" width="16.33203125" style="2" customWidth="1"/>
    <col min="3072" max="3072" width="16.88671875" style="2" customWidth="1"/>
    <col min="3073" max="3073" width="16.5546875" style="2" customWidth="1"/>
    <col min="3074" max="3074" width="15.88671875" style="2" customWidth="1"/>
    <col min="3075" max="3075" width="15.44140625" style="2" customWidth="1"/>
    <col min="3076" max="3076" width="18.109375" style="2" customWidth="1"/>
    <col min="3077" max="3077" width="12.88671875" style="2" customWidth="1"/>
    <col min="3078" max="3078" width="12.6640625" style="2" bestFit="1" customWidth="1"/>
    <col min="3079" max="3079" width="16.88671875" style="2" customWidth="1"/>
    <col min="3080" max="3313" width="9.109375" style="2"/>
    <col min="3314" max="3314" width="21" style="2" customWidth="1"/>
    <col min="3315" max="3315" width="37.88671875" style="2" customWidth="1"/>
    <col min="3316" max="3316" width="33.44140625" style="2" customWidth="1"/>
    <col min="3317" max="3317" width="22" style="2" customWidth="1"/>
    <col min="3318" max="3318" width="21" style="2" customWidth="1"/>
    <col min="3319" max="3319" width="7.44140625" style="2" customWidth="1"/>
    <col min="3320" max="3320" width="7.5546875" style="2" customWidth="1"/>
    <col min="3321" max="3321" width="7.109375" style="2" customWidth="1"/>
    <col min="3322" max="3322" width="17.44140625" style="2" customWidth="1"/>
    <col min="3323" max="3323" width="22.88671875" style="2" customWidth="1"/>
    <col min="3324" max="3324" width="18.109375" style="2" customWidth="1"/>
    <col min="3325" max="3325" width="15.6640625" style="2" customWidth="1"/>
    <col min="3326" max="3326" width="15.33203125" style="2" customWidth="1"/>
    <col min="3327" max="3327" width="16.33203125" style="2" customWidth="1"/>
    <col min="3328" max="3328" width="16.88671875" style="2" customWidth="1"/>
    <col min="3329" max="3329" width="16.5546875" style="2" customWidth="1"/>
    <col min="3330" max="3330" width="15.88671875" style="2" customWidth="1"/>
    <col min="3331" max="3331" width="15.44140625" style="2" customWidth="1"/>
    <col min="3332" max="3332" width="18.109375" style="2" customWidth="1"/>
    <col min="3333" max="3333" width="12.88671875" style="2" customWidth="1"/>
    <col min="3334" max="3334" width="12.6640625" style="2" bestFit="1" customWidth="1"/>
    <col min="3335" max="3335" width="16.88671875" style="2" customWidth="1"/>
    <col min="3336" max="3569" width="9.109375" style="2"/>
    <col min="3570" max="3570" width="21" style="2" customWidth="1"/>
    <col min="3571" max="3571" width="37.88671875" style="2" customWidth="1"/>
    <col min="3572" max="3572" width="33.44140625" style="2" customWidth="1"/>
    <col min="3573" max="3573" width="22" style="2" customWidth="1"/>
    <col min="3574" max="3574" width="21" style="2" customWidth="1"/>
    <col min="3575" max="3575" width="7.44140625" style="2" customWidth="1"/>
    <col min="3576" max="3576" width="7.5546875" style="2" customWidth="1"/>
    <col min="3577" max="3577" width="7.109375" style="2" customWidth="1"/>
    <col min="3578" max="3578" width="17.44140625" style="2" customWidth="1"/>
    <col min="3579" max="3579" width="22.88671875" style="2" customWidth="1"/>
    <col min="3580" max="3580" width="18.109375" style="2" customWidth="1"/>
    <col min="3581" max="3581" width="15.6640625" style="2" customWidth="1"/>
    <col min="3582" max="3582" width="15.33203125" style="2" customWidth="1"/>
    <col min="3583" max="3583" width="16.33203125" style="2" customWidth="1"/>
    <col min="3584" max="3584" width="16.88671875" style="2" customWidth="1"/>
    <col min="3585" max="3585" width="16.5546875" style="2" customWidth="1"/>
    <col min="3586" max="3586" width="15.88671875" style="2" customWidth="1"/>
    <col min="3587" max="3587" width="15.44140625" style="2" customWidth="1"/>
    <col min="3588" max="3588" width="18.109375" style="2" customWidth="1"/>
    <col min="3589" max="3589" width="12.88671875" style="2" customWidth="1"/>
    <col min="3590" max="3590" width="12.6640625" style="2" bestFit="1" customWidth="1"/>
    <col min="3591" max="3591" width="16.88671875" style="2" customWidth="1"/>
    <col min="3592" max="3825" width="9.109375" style="2"/>
    <col min="3826" max="3826" width="21" style="2" customWidth="1"/>
    <col min="3827" max="3827" width="37.88671875" style="2" customWidth="1"/>
    <col min="3828" max="3828" width="33.44140625" style="2" customWidth="1"/>
    <col min="3829" max="3829" width="22" style="2" customWidth="1"/>
    <col min="3830" max="3830" width="21" style="2" customWidth="1"/>
    <col min="3831" max="3831" width="7.44140625" style="2" customWidth="1"/>
    <col min="3832" max="3832" width="7.5546875" style="2" customWidth="1"/>
    <col min="3833" max="3833" width="7.109375" style="2" customWidth="1"/>
    <col min="3834" max="3834" width="17.44140625" style="2" customWidth="1"/>
    <col min="3835" max="3835" width="22.88671875" style="2" customWidth="1"/>
    <col min="3836" max="3836" width="18.109375" style="2" customWidth="1"/>
    <col min="3837" max="3837" width="15.6640625" style="2" customWidth="1"/>
    <col min="3838" max="3838" width="15.33203125" style="2" customWidth="1"/>
    <col min="3839" max="3839" width="16.33203125" style="2" customWidth="1"/>
    <col min="3840" max="3840" width="16.88671875" style="2" customWidth="1"/>
    <col min="3841" max="3841" width="16.5546875" style="2" customWidth="1"/>
    <col min="3842" max="3842" width="15.88671875" style="2" customWidth="1"/>
    <col min="3843" max="3843" width="15.44140625" style="2" customWidth="1"/>
    <col min="3844" max="3844" width="18.109375" style="2" customWidth="1"/>
    <col min="3845" max="3845" width="12.88671875" style="2" customWidth="1"/>
    <col min="3846" max="3846" width="12.6640625" style="2" bestFit="1" customWidth="1"/>
    <col min="3847" max="3847" width="16.88671875" style="2" customWidth="1"/>
    <col min="3848" max="4081" width="9.109375" style="2"/>
    <col min="4082" max="4082" width="21" style="2" customWidth="1"/>
    <col min="4083" max="4083" width="37.88671875" style="2" customWidth="1"/>
    <col min="4084" max="4084" width="33.44140625" style="2" customWidth="1"/>
    <col min="4085" max="4085" width="22" style="2" customWidth="1"/>
    <col min="4086" max="4086" width="21" style="2" customWidth="1"/>
    <col min="4087" max="4087" width="7.44140625" style="2" customWidth="1"/>
    <col min="4088" max="4088" width="7.5546875" style="2" customWidth="1"/>
    <col min="4089" max="4089" width="7.109375" style="2" customWidth="1"/>
    <col min="4090" max="4090" width="17.44140625" style="2" customWidth="1"/>
    <col min="4091" max="4091" width="22.88671875" style="2" customWidth="1"/>
    <col min="4092" max="4092" width="18.109375" style="2" customWidth="1"/>
    <col min="4093" max="4093" width="15.6640625" style="2" customWidth="1"/>
    <col min="4094" max="4094" width="15.33203125" style="2" customWidth="1"/>
    <col min="4095" max="4095" width="16.33203125" style="2" customWidth="1"/>
    <col min="4096" max="4096" width="16.88671875" style="2" customWidth="1"/>
    <col min="4097" max="4097" width="16.5546875" style="2" customWidth="1"/>
    <col min="4098" max="4098" width="15.88671875" style="2" customWidth="1"/>
    <col min="4099" max="4099" width="15.44140625" style="2" customWidth="1"/>
    <col min="4100" max="4100" width="18.109375" style="2" customWidth="1"/>
    <col min="4101" max="4101" width="12.88671875" style="2" customWidth="1"/>
    <col min="4102" max="4102" width="12.6640625" style="2" bestFit="1" customWidth="1"/>
    <col min="4103" max="4103" width="16.88671875" style="2" customWidth="1"/>
    <col min="4104" max="4337" width="9.109375" style="2"/>
    <col min="4338" max="4338" width="21" style="2" customWidth="1"/>
    <col min="4339" max="4339" width="37.88671875" style="2" customWidth="1"/>
    <col min="4340" max="4340" width="33.44140625" style="2" customWidth="1"/>
    <col min="4341" max="4341" width="22" style="2" customWidth="1"/>
    <col min="4342" max="4342" width="21" style="2" customWidth="1"/>
    <col min="4343" max="4343" width="7.44140625" style="2" customWidth="1"/>
    <col min="4344" max="4344" width="7.5546875" style="2" customWidth="1"/>
    <col min="4345" max="4345" width="7.109375" style="2" customWidth="1"/>
    <col min="4346" max="4346" width="17.44140625" style="2" customWidth="1"/>
    <col min="4347" max="4347" width="22.88671875" style="2" customWidth="1"/>
    <col min="4348" max="4348" width="18.109375" style="2" customWidth="1"/>
    <col min="4349" max="4349" width="15.6640625" style="2" customWidth="1"/>
    <col min="4350" max="4350" width="15.33203125" style="2" customWidth="1"/>
    <col min="4351" max="4351" width="16.33203125" style="2" customWidth="1"/>
    <col min="4352" max="4352" width="16.88671875" style="2" customWidth="1"/>
    <col min="4353" max="4353" width="16.5546875" style="2" customWidth="1"/>
    <col min="4354" max="4354" width="15.88671875" style="2" customWidth="1"/>
    <col min="4355" max="4355" width="15.44140625" style="2" customWidth="1"/>
    <col min="4356" max="4356" width="18.109375" style="2" customWidth="1"/>
    <col min="4357" max="4357" width="12.88671875" style="2" customWidth="1"/>
    <col min="4358" max="4358" width="12.6640625" style="2" bestFit="1" customWidth="1"/>
    <col min="4359" max="4359" width="16.88671875" style="2" customWidth="1"/>
    <col min="4360" max="4593" width="9.109375" style="2"/>
    <col min="4594" max="4594" width="21" style="2" customWidth="1"/>
    <col min="4595" max="4595" width="37.88671875" style="2" customWidth="1"/>
    <col min="4596" max="4596" width="33.44140625" style="2" customWidth="1"/>
    <col min="4597" max="4597" width="22" style="2" customWidth="1"/>
    <col min="4598" max="4598" width="21" style="2" customWidth="1"/>
    <col min="4599" max="4599" width="7.44140625" style="2" customWidth="1"/>
    <col min="4600" max="4600" width="7.5546875" style="2" customWidth="1"/>
    <col min="4601" max="4601" width="7.109375" style="2" customWidth="1"/>
    <col min="4602" max="4602" width="17.44140625" style="2" customWidth="1"/>
    <col min="4603" max="4603" width="22.88671875" style="2" customWidth="1"/>
    <col min="4604" max="4604" width="18.109375" style="2" customWidth="1"/>
    <col min="4605" max="4605" width="15.6640625" style="2" customWidth="1"/>
    <col min="4606" max="4606" width="15.33203125" style="2" customWidth="1"/>
    <col min="4607" max="4607" width="16.33203125" style="2" customWidth="1"/>
    <col min="4608" max="4608" width="16.88671875" style="2" customWidth="1"/>
    <col min="4609" max="4609" width="16.5546875" style="2" customWidth="1"/>
    <col min="4610" max="4610" width="15.88671875" style="2" customWidth="1"/>
    <col min="4611" max="4611" width="15.44140625" style="2" customWidth="1"/>
    <col min="4612" max="4612" width="18.109375" style="2" customWidth="1"/>
    <col min="4613" max="4613" width="12.88671875" style="2" customWidth="1"/>
    <col min="4614" max="4614" width="12.6640625" style="2" bestFit="1" customWidth="1"/>
    <col min="4615" max="4615" width="16.88671875" style="2" customWidth="1"/>
    <col min="4616" max="4849" width="9.109375" style="2"/>
    <col min="4850" max="4850" width="21" style="2" customWidth="1"/>
    <col min="4851" max="4851" width="37.88671875" style="2" customWidth="1"/>
    <col min="4852" max="4852" width="33.44140625" style="2" customWidth="1"/>
    <col min="4853" max="4853" width="22" style="2" customWidth="1"/>
    <col min="4854" max="4854" width="21" style="2" customWidth="1"/>
    <col min="4855" max="4855" width="7.44140625" style="2" customWidth="1"/>
    <col min="4856" max="4856" width="7.5546875" style="2" customWidth="1"/>
    <col min="4857" max="4857" width="7.109375" style="2" customWidth="1"/>
    <col min="4858" max="4858" width="17.44140625" style="2" customWidth="1"/>
    <col min="4859" max="4859" width="22.88671875" style="2" customWidth="1"/>
    <col min="4860" max="4860" width="18.109375" style="2" customWidth="1"/>
    <col min="4861" max="4861" width="15.6640625" style="2" customWidth="1"/>
    <col min="4862" max="4862" width="15.33203125" style="2" customWidth="1"/>
    <col min="4863" max="4863" width="16.33203125" style="2" customWidth="1"/>
    <col min="4864" max="4864" width="16.88671875" style="2" customWidth="1"/>
    <col min="4865" max="4865" width="16.5546875" style="2" customWidth="1"/>
    <col min="4866" max="4866" width="15.88671875" style="2" customWidth="1"/>
    <col min="4867" max="4867" width="15.44140625" style="2" customWidth="1"/>
    <col min="4868" max="4868" width="18.109375" style="2" customWidth="1"/>
    <col min="4869" max="4869" width="12.88671875" style="2" customWidth="1"/>
    <col min="4870" max="4870" width="12.6640625" style="2" bestFit="1" customWidth="1"/>
    <col min="4871" max="4871" width="16.88671875" style="2" customWidth="1"/>
    <col min="4872" max="5105" width="9.109375" style="2"/>
    <col min="5106" max="5106" width="21" style="2" customWidth="1"/>
    <col min="5107" max="5107" width="37.88671875" style="2" customWidth="1"/>
    <col min="5108" max="5108" width="33.44140625" style="2" customWidth="1"/>
    <col min="5109" max="5109" width="22" style="2" customWidth="1"/>
    <col min="5110" max="5110" width="21" style="2" customWidth="1"/>
    <col min="5111" max="5111" width="7.44140625" style="2" customWidth="1"/>
    <col min="5112" max="5112" width="7.5546875" style="2" customWidth="1"/>
    <col min="5113" max="5113" width="7.109375" style="2" customWidth="1"/>
    <col min="5114" max="5114" width="17.44140625" style="2" customWidth="1"/>
    <col min="5115" max="5115" width="22.88671875" style="2" customWidth="1"/>
    <col min="5116" max="5116" width="18.109375" style="2" customWidth="1"/>
    <col min="5117" max="5117" width="15.6640625" style="2" customWidth="1"/>
    <col min="5118" max="5118" width="15.33203125" style="2" customWidth="1"/>
    <col min="5119" max="5119" width="16.33203125" style="2" customWidth="1"/>
    <col min="5120" max="5120" width="16.88671875" style="2" customWidth="1"/>
    <col min="5121" max="5121" width="16.5546875" style="2" customWidth="1"/>
    <col min="5122" max="5122" width="15.88671875" style="2" customWidth="1"/>
    <col min="5123" max="5123" width="15.44140625" style="2" customWidth="1"/>
    <col min="5124" max="5124" width="18.109375" style="2" customWidth="1"/>
    <col min="5125" max="5125" width="12.88671875" style="2" customWidth="1"/>
    <col min="5126" max="5126" width="12.6640625" style="2" bestFit="1" customWidth="1"/>
    <col min="5127" max="5127" width="16.88671875" style="2" customWidth="1"/>
    <col min="5128" max="5361" width="9.109375" style="2"/>
    <col min="5362" max="5362" width="21" style="2" customWidth="1"/>
    <col min="5363" max="5363" width="37.88671875" style="2" customWidth="1"/>
    <col min="5364" max="5364" width="33.44140625" style="2" customWidth="1"/>
    <col min="5365" max="5365" width="22" style="2" customWidth="1"/>
    <col min="5366" max="5366" width="21" style="2" customWidth="1"/>
    <col min="5367" max="5367" width="7.44140625" style="2" customWidth="1"/>
    <col min="5368" max="5368" width="7.5546875" style="2" customWidth="1"/>
    <col min="5369" max="5369" width="7.109375" style="2" customWidth="1"/>
    <col min="5370" max="5370" width="17.44140625" style="2" customWidth="1"/>
    <col min="5371" max="5371" width="22.88671875" style="2" customWidth="1"/>
    <col min="5372" max="5372" width="18.109375" style="2" customWidth="1"/>
    <col min="5373" max="5373" width="15.6640625" style="2" customWidth="1"/>
    <col min="5374" max="5374" width="15.33203125" style="2" customWidth="1"/>
    <col min="5375" max="5375" width="16.33203125" style="2" customWidth="1"/>
    <col min="5376" max="5376" width="16.88671875" style="2" customWidth="1"/>
    <col min="5377" max="5377" width="16.5546875" style="2" customWidth="1"/>
    <col min="5378" max="5378" width="15.88671875" style="2" customWidth="1"/>
    <col min="5379" max="5379" width="15.44140625" style="2" customWidth="1"/>
    <col min="5380" max="5380" width="18.109375" style="2" customWidth="1"/>
    <col min="5381" max="5381" width="12.88671875" style="2" customWidth="1"/>
    <col min="5382" max="5382" width="12.6640625" style="2" bestFit="1" customWidth="1"/>
    <col min="5383" max="5383" width="16.88671875" style="2" customWidth="1"/>
    <col min="5384" max="5617" width="9.109375" style="2"/>
    <col min="5618" max="5618" width="21" style="2" customWidth="1"/>
    <col min="5619" max="5619" width="37.88671875" style="2" customWidth="1"/>
    <col min="5620" max="5620" width="33.44140625" style="2" customWidth="1"/>
    <col min="5621" max="5621" width="22" style="2" customWidth="1"/>
    <col min="5622" max="5622" width="21" style="2" customWidth="1"/>
    <col min="5623" max="5623" width="7.44140625" style="2" customWidth="1"/>
    <col min="5624" max="5624" width="7.5546875" style="2" customWidth="1"/>
    <col min="5625" max="5625" width="7.109375" style="2" customWidth="1"/>
    <col min="5626" max="5626" width="17.44140625" style="2" customWidth="1"/>
    <col min="5627" max="5627" width="22.88671875" style="2" customWidth="1"/>
    <col min="5628" max="5628" width="18.109375" style="2" customWidth="1"/>
    <col min="5629" max="5629" width="15.6640625" style="2" customWidth="1"/>
    <col min="5630" max="5630" width="15.33203125" style="2" customWidth="1"/>
    <col min="5631" max="5631" width="16.33203125" style="2" customWidth="1"/>
    <col min="5632" max="5632" width="16.88671875" style="2" customWidth="1"/>
    <col min="5633" max="5633" width="16.5546875" style="2" customWidth="1"/>
    <col min="5634" max="5634" width="15.88671875" style="2" customWidth="1"/>
    <col min="5635" max="5635" width="15.44140625" style="2" customWidth="1"/>
    <col min="5636" max="5636" width="18.109375" style="2" customWidth="1"/>
    <col min="5637" max="5637" width="12.88671875" style="2" customWidth="1"/>
    <col min="5638" max="5638" width="12.6640625" style="2" bestFit="1" customWidth="1"/>
    <col min="5639" max="5639" width="16.88671875" style="2" customWidth="1"/>
    <col min="5640" max="5873" width="9.109375" style="2"/>
    <col min="5874" max="5874" width="21" style="2" customWidth="1"/>
    <col min="5875" max="5875" width="37.88671875" style="2" customWidth="1"/>
    <col min="5876" max="5876" width="33.44140625" style="2" customWidth="1"/>
    <col min="5877" max="5877" width="22" style="2" customWidth="1"/>
    <col min="5878" max="5878" width="21" style="2" customWidth="1"/>
    <col min="5879" max="5879" width="7.44140625" style="2" customWidth="1"/>
    <col min="5880" max="5880" width="7.5546875" style="2" customWidth="1"/>
    <col min="5881" max="5881" width="7.109375" style="2" customWidth="1"/>
    <col min="5882" max="5882" width="17.44140625" style="2" customWidth="1"/>
    <col min="5883" max="5883" width="22.88671875" style="2" customWidth="1"/>
    <col min="5884" max="5884" width="18.109375" style="2" customWidth="1"/>
    <col min="5885" max="5885" width="15.6640625" style="2" customWidth="1"/>
    <col min="5886" max="5886" width="15.33203125" style="2" customWidth="1"/>
    <col min="5887" max="5887" width="16.33203125" style="2" customWidth="1"/>
    <col min="5888" max="5888" width="16.88671875" style="2" customWidth="1"/>
    <col min="5889" max="5889" width="16.5546875" style="2" customWidth="1"/>
    <col min="5890" max="5890" width="15.88671875" style="2" customWidth="1"/>
    <col min="5891" max="5891" width="15.44140625" style="2" customWidth="1"/>
    <col min="5892" max="5892" width="18.109375" style="2" customWidth="1"/>
    <col min="5893" max="5893" width="12.88671875" style="2" customWidth="1"/>
    <col min="5894" max="5894" width="12.6640625" style="2" bestFit="1" customWidth="1"/>
    <col min="5895" max="5895" width="16.88671875" style="2" customWidth="1"/>
    <col min="5896" max="6129" width="9.109375" style="2"/>
    <col min="6130" max="6130" width="21" style="2" customWidth="1"/>
    <col min="6131" max="6131" width="37.88671875" style="2" customWidth="1"/>
    <col min="6132" max="6132" width="33.44140625" style="2" customWidth="1"/>
    <col min="6133" max="6133" width="22" style="2" customWidth="1"/>
    <col min="6134" max="6134" width="21" style="2" customWidth="1"/>
    <col min="6135" max="6135" width="7.44140625" style="2" customWidth="1"/>
    <col min="6136" max="6136" width="7.5546875" style="2" customWidth="1"/>
    <col min="6137" max="6137" width="7.109375" style="2" customWidth="1"/>
    <col min="6138" max="6138" width="17.44140625" style="2" customWidth="1"/>
    <col min="6139" max="6139" width="22.88671875" style="2" customWidth="1"/>
    <col min="6140" max="6140" width="18.109375" style="2" customWidth="1"/>
    <col min="6141" max="6141" width="15.6640625" style="2" customWidth="1"/>
    <col min="6142" max="6142" width="15.33203125" style="2" customWidth="1"/>
    <col min="6143" max="6143" width="16.33203125" style="2" customWidth="1"/>
    <col min="6144" max="6144" width="16.88671875" style="2" customWidth="1"/>
    <col min="6145" max="6145" width="16.5546875" style="2" customWidth="1"/>
    <col min="6146" max="6146" width="15.88671875" style="2" customWidth="1"/>
    <col min="6147" max="6147" width="15.44140625" style="2" customWidth="1"/>
    <col min="6148" max="6148" width="18.109375" style="2" customWidth="1"/>
    <col min="6149" max="6149" width="12.88671875" style="2" customWidth="1"/>
    <col min="6150" max="6150" width="12.6640625" style="2" bestFit="1" customWidth="1"/>
    <col min="6151" max="6151" width="16.88671875" style="2" customWidth="1"/>
    <col min="6152" max="6385" width="9.109375" style="2"/>
    <col min="6386" max="6386" width="21" style="2" customWidth="1"/>
    <col min="6387" max="6387" width="37.88671875" style="2" customWidth="1"/>
    <col min="6388" max="6388" width="33.44140625" style="2" customWidth="1"/>
    <col min="6389" max="6389" width="22" style="2" customWidth="1"/>
    <col min="6390" max="6390" width="21" style="2" customWidth="1"/>
    <col min="6391" max="6391" width="7.44140625" style="2" customWidth="1"/>
    <col min="6392" max="6392" width="7.5546875" style="2" customWidth="1"/>
    <col min="6393" max="6393" width="7.109375" style="2" customWidth="1"/>
    <col min="6394" max="6394" width="17.44140625" style="2" customWidth="1"/>
    <col min="6395" max="6395" width="22.88671875" style="2" customWidth="1"/>
    <col min="6396" max="6396" width="18.109375" style="2" customWidth="1"/>
    <col min="6397" max="6397" width="15.6640625" style="2" customWidth="1"/>
    <col min="6398" max="6398" width="15.33203125" style="2" customWidth="1"/>
    <col min="6399" max="6399" width="16.33203125" style="2" customWidth="1"/>
    <col min="6400" max="6400" width="16.88671875" style="2" customWidth="1"/>
    <col min="6401" max="6401" width="16.5546875" style="2" customWidth="1"/>
    <col min="6402" max="6402" width="15.88671875" style="2" customWidth="1"/>
    <col min="6403" max="6403" width="15.44140625" style="2" customWidth="1"/>
    <col min="6404" max="6404" width="18.109375" style="2" customWidth="1"/>
    <col min="6405" max="6405" width="12.88671875" style="2" customWidth="1"/>
    <col min="6406" max="6406" width="12.6640625" style="2" bestFit="1" customWidth="1"/>
    <col min="6407" max="6407" width="16.88671875" style="2" customWidth="1"/>
    <col min="6408" max="6641" width="9.109375" style="2"/>
    <col min="6642" max="6642" width="21" style="2" customWidth="1"/>
    <col min="6643" max="6643" width="37.88671875" style="2" customWidth="1"/>
    <col min="6644" max="6644" width="33.44140625" style="2" customWidth="1"/>
    <col min="6645" max="6645" width="22" style="2" customWidth="1"/>
    <col min="6646" max="6646" width="21" style="2" customWidth="1"/>
    <col min="6647" max="6647" width="7.44140625" style="2" customWidth="1"/>
    <col min="6648" max="6648" width="7.5546875" style="2" customWidth="1"/>
    <col min="6649" max="6649" width="7.109375" style="2" customWidth="1"/>
    <col min="6650" max="6650" width="17.44140625" style="2" customWidth="1"/>
    <col min="6651" max="6651" width="22.88671875" style="2" customWidth="1"/>
    <col min="6652" max="6652" width="18.109375" style="2" customWidth="1"/>
    <col min="6653" max="6653" width="15.6640625" style="2" customWidth="1"/>
    <col min="6654" max="6654" width="15.33203125" style="2" customWidth="1"/>
    <col min="6655" max="6655" width="16.33203125" style="2" customWidth="1"/>
    <col min="6656" max="6656" width="16.88671875" style="2" customWidth="1"/>
    <col min="6657" max="6657" width="16.5546875" style="2" customWidth="1"/>
    <col min="6658" max="6658" width="15.88671875" style="2" customWidth="1"/>
    <col min="6659" max="6659" width="15.44140625" style="2" customWidth="1"/>
    <col min="6660" max="6660" width="18.109375" style="2" customWidth="1"/>
    <col min="6661" max="6661" width="12.88671875" style="2" customWidth="1"/>
    <col min="6662" max="6662" width="12.6640625" style="2" bestFit="1" customWidth="1"/>
    <col min="6663" max="6663" width="16.88671875" style="2" customWidth="1"/>
    <col min="6664" max="6897" width="9.109375" style="2"/>
    <col min="6898" max="6898" width="21" style="2" customWidth="1"/>
    <col min="6899" max="6899" width="37.88671875" style="2" customWidth="1"/>
    <col min="6900" max="6900" width="33.44140625" style="2" customWidth="1"/>
    <col min="6901" max="6901" width="22" style="2" customWidth="1"/>
    <col min="6902" max="6902" width="21" style="2" customWidth="1"/>
    <col min="6903" max="6903" width="7.44140625" style="2" customWidth="1"/>
    <col min="6904" max="6904" width="7.5546875" style="2" customWidth="1"/>
    <col min="6905" max="6905" width="7.109375" style="2" customWidth="1"/>
    <col min="6906" max="6906" width="17.44140625" style="2" customWidth="1"/>
    <col min="6907" max="6907" width="22.88671875" style="2" customWidth="1"/>
    <col min="6908" max="6908" width="18.109375" style="2" customWidth="1"/>
    <col min="6909" max="6909" width="15.6640625" style="2" customWidth="1"/>
    <col min="6910" max="6910" width="15.33203125" style="2" customWidth="1"/>
    <col min="6911" max="6911" width="16.33203125" style="2" customWidth="1"/>
    <col min="6912" max="6912" width="16.88671875" style="2" customWidth="1"/>
    <col min="6913" max="6913" width="16.5546875" style="2" customWidth="1"/>
    <col min="6914" max="6914" width="15.88671875" style="2" customWidth="1"/>
    <col min="6915" max="6915" width="15.44140625" style="2" customWidth="1"/>
    <col min="6916" max="6916" width="18.109375" style="2" customWidth="1"/>
    <col min="6917" max="6917" width="12.88671875" style="2" customWidth="1"/>
    <col min="6918" max="6918" width="12.6640625" style="2" bestFit="1" customWidth="1"/>
    <col min="6919" max="6919" width="16.88671875" style="2" customWidth="1"/>
    <col min="6920" max="7153" width="9.109375" style="2"/>
    <col min="7154" max="7154" width="21" style="2" customWidth="1"/>
    <col min="7155" max="7155" width="37.88671875" style="2" customWidth="1"/>
    <col min="7156" max="7156" width="33.44140625" style="2" customWidth="1"/>
    <col min="7157" max="7157" width="22" style="2" customWidth="1"/>
    <col min="7158" max="7158" width="21" style="2" customWidth="1"/>
    <col min="7159" max="7159" width="7.44140625" style="2" customWidth="1"/>
    <col min="7160" max="7160" width="7.5546875" style="2" customWidth="1"/>
    <col min="7161" max="7161" width="7.109375" style="2" customWidth="1"/>
    <col min="7162" max="7162" width="17.44140625" style="2" customWidth="1"/>
    <col min="7163" max="7163" width="22.88671875" style="2" customWidth="1"/>
    <col min="7164" max="7164" width="18.109375" style="2" customWidth="1"/>
    <col min="7165" max="7165" width="15.6640625" style="2" customWidth="1"/>
    <col min="7166" max="7166" width="15.33203125" style="2" customWidth="1"/>
    <col min="7167" max="7167" width="16.33203125" style="2" customWidth="1"/>
    <col min="7168" max="7168" width="16.88671875" style="2" customWidth="1"/>
    <col min="7169" max="7169" width="16.5546875" style="2" customWidth="1"/>
    <col min="7170" max="7170" width="15.88671875" style="2" customWidth="1"/>
    <col min="7171" max="7171" width="15.44140625" style="2" customWidth="1"/>
    <col min="7172" max="7172" width="18.109375" style="2" customWidth="1"/>
    <col min="7173" max="7173" width="12.88671875" style="2" customWidth="1"/>
    <col min="7174" max="7174" width="12.6640625" style="2" bestFit="1" customWidth="1"/>
    <col min="7175" max="7175" width="16.88671875" style="2" customWidth="1"/>
    <col min="7176" max="7409" width="9.109375" style="2"/>
    <col min="7410" max="7410" width="21" style="2" customWidth="1"/>
    <col min="7411" max="7411" width="37.88671875" style="2" customWidth="1"/>
    <col min="7412" max="7412" width="33.44140625" style="2" customWidth="1"/>
    <col min="7413" max="7413" width="22" style="2" customWidth="1"/>
    <col min="7414" max="7414" width="21" style="2" customWidth="1"/>
    <col min="7415" max="7415" width="7.44140625" style="2" customWidth="1"/>
    <col min="7416" max="7416" width="7.5546875" style="2" customWidth="1"/>
    <col min="7417" max="7417" width="7.109375" style="2" customWidth="1"/>
    <col min="7418" max="7418" width="17.44140625" style="2" customWidth="1"/>
    <col min="7419" max="7419" width="22.88671875" style="2" customWidth="1"/>
    <col min="7420" max="7420" width="18.109375" style="2" customWidth="1"/>
    <col min="7421" max="7421" width="15.6640625" style="2" customWidth="1"/>
    <col min="7422" max="7422" width="15.33203125" style="2" customWidth="1"/>
    <col min="7423" max="7423" width="16.33203125" style="2" customWidth="1"/>
    <col min="7424" max="7424" width="16.88671875" style="2" customWidth="1"/>
    <col min="7425" max="7425" width="16.5546875" style="2" customWidth="1"/>
    <col min="7426" max="7426" width="15.88671875" style="2" customWidth="1"/>
    <col min="7427" max="7427" width="15.44140625" style="2" customWidth="1"/>
    <col min="7428" max="7428" width="18.109375" style="2" customWidth="1"/>
    <col min="7429" max="7429" width="12.88671875" style="2" customWidth="1"/>
    <col min="7430" max="7430" width="12.6640625" style="2" bestFit="1" customWidth="1"/>
    <col min="7431" max="7431" width="16.88671875" style="2" customWidth="1"/>
    <col min="7432" max="7665" width="9.109375" style="2"/>
    <col min="7666" max="7666" width="21" style="2" customWidth="1"/>
    <col min="7667" max="7667" width="37.88671875" style="2" customWidth="1"/>
    <col min="7668" max="7668" width="33.44140625" style="2" customWidth="1"/>
    <col min="7669" max="7669" width="22" style="2" customWidth="1"/>
    <col min="7670" max="7670" width="21" style="2" customWidth="1"/>
    <col min="7671" max="7671" width="7.44140625" style="2" customWidth="1"/>
    <col min="7672" max="7672" width="7.5546875" style="2" customWidth="1"/>
    <col min="7673" max="7673" width="7.109375" style="2" customWidth="1"/>
    <col min="7674" max="7674" width="17.44140625" style="2" customWidth="1"/>
    <col min="7675" max="7675" width="22.88671875" style="2" customWidth="1"/>
    <col min="7676" max="7676" width="18.109375" style="2" customWidth="1"/>
    <col min="7677" max="7677" width="15.6640625" style="2" customWidth="1"/>
    <col min="7678" max="7678" width="15.33203125" style="2" customWidth="1"/>
    <col min="7679" max="7679" width="16.33203125" style="2" customWidth="1"/>
    <col min="7680" max="7680" width="16.88671875" style="2" customWidth="1"/>
    <col min="7681" max="7681" width="16.5546875" style="2" customWidth="1"/>
    <col min="7682" max="7682" width="15.88671875" style="2" customWidth="1"/>
    <col min="7683" max="7683" width="15.44140625" style="2" customWidth="1"/>
    <col min="7684" max="7684" width="18.109375" style="2" customWidth="1"/>
    <col min="7685" max="7685" width="12.88671875" style="2" customWidth="1"/>
    <col min="7686" max="7686" width="12.6640625" style="2" bestFit="1" customWidth="1"/>
    <col min="7687" max="7687" width="16.88671875" style="2" customWidth="1"/>
    <col min="7688" max="7921" width="9.109375" style="2"/>
    <col min="7922" max="7922" width="21" style="2" customWidth="1"/>
    <col min="7923" max="7923" width="37.88671875" style="2" customWidth="1"/>
    <col min="7924" max="7924" width="33.44140625" style="2" customWidth="1"/>
    <col min="7925" max="7925" width="22" style="2" customWidth="1"/>
    <col min="7926" max="7926" width="21" style="2" customWidth="1"/>
    <col min="7927" max="7927" width="7.44140625" style="2" customWidth="1"/>
    <col min="7928" max="7928" width="7.5546875" style="2" customWidth="1"/>
    <col min="7929" max="7929" width="7.109375" style="2" customWidth="1"/>
    <col min="7930" max="7930" width="17.44140625" style="2" customWidth="1"/>
    <col min="7931" max="7931" width="22.88671875" style="2" customWidth="1"/>
    <col min="7932" max="7932" width="18.109375" style="2" customWidth="1"/>
    <col min="7933" max="7933" width="15.6640625" style="2" customWidth="1"/>
    <col min="7934" max="7934" width="15.33203125" style="2" customWidth="1"/>
    <col min="7935" max="7935" width="16.33203125" style="2" customWidth="1"/>
    <col min="7936" max="7936" width="16.88671875" style="2" customWidth="1"/>
    <col min="7937" max="7937" width="16.5546875" style="2" customWidth="1"/>
    <col min="7938" max="7938" width="15.88671875" style="2" customWidth="1"/>
    <col min="7939" max="7939" width="15.44140625" style="2" customWidth="1"/>
    <col min="7940" max="7940" width="18.109375" style="2" customWidth="1"/>
    <col min="7941" max="7941" width="12.88671875" style="2" customWidth="1"/>
    <col min="7942" max="7942" width="12.6640625" style="2" bestFit="1" customWidth="1"/>
    <col min="7943" max="7943" width="16.88671875" style="2" customWidth="1"/>
    <col min="7944" max="8177" width="9.109375" style="2"/>
    <col min="8178" max="8178" width="21" style="2" customWidth="1"/>
    <col min="8179" max="8179" width="37.88671875" style="2" customWidth="1"/>
    <col min="8180" max="8180" width="33.44140625" style="2" customWidth="1"/>
    <col min="8181" max="8181" width="22" style="2" customWidth="1"/>
    <col min="8182" max="8182" width="21" style="2" customWidth="1"/>
    <col min="8183" max="8183" width="7.44140625" style="2" customWidth="1"/>
    <col min="8184" max="8184" width="7.5546875" style="2" customWidth="1"/>
    <col min="8185" max="8185" width="7.109375" style="2" customWidth="1"/>
    <col min="8186" max="8186" width="17.44140625" style="2" customWidth="1"/>
    <col min="8187" max="8187" width="22.88671875" style="2" customWidth="1"/>
    <col min="8188" max="8188" width="18.109375" style="2" customWidth="1"/>
    <col min="8189" max="8189" width="15.6640625" style="2" customWidth="1"/>
    <col min="8190" max="8190" width="15.33203125" style="2" customWidth="1"/>
    <col min="8191" max="8191" width="16.33203125" style="2" customWidth="1"/>
    <col min="8192" max="8192" width="16.88671875" style="2" customWidth="1"/>
    <col min="8193" max="8193" width="16.5546875" style="2" customWidth="1"/>
    <col min="8194" max="8194" width="15.88671875" style="2" customWidth="1"/>
    <col min="8195" max="8195" width="15.44140625" style="2" customWidth="1"/>
    <col min="8196" max="8196" width="18.109375" style="2" customWidth="1"/>
    <col min="8197" max="8197" width="12.88671875" style="2" customWidth="1"/>
    <col min="8198" max="8198" width="12.6640625" style="2" bestFit="1" customWidth="1"/>
    <col min="8199" max="8199" width="16.88671875" style="2" customWidth="1"/>
    <col min="8200" max="8433" width="9.109375" style="2"/>
    <col min="8434" max="8434" width="21" style="2" customWidth="1"/>
    <col min="8435" max="8435" width="37.88671875" style="2" customWidth="1"/>
    <col min="8436" max="8436" width="33.44140625" style="2" customWidth="1"/>
    <col min="8437" max="8437" width="22" style="2" customWidth="1"/>
    <col min="8438" max="8438" width="21" style="2" customWidth="1"/>
    <col min="8439" max="8439" width="7.44140625" style="2" customWidth="1"/>
    <col min="8440" max="8440" width="7.5546875" style="2" customWidth="1"/>
    <col min="8441" max="8441" width="7.109375" style="2" customWidth="1"/>
    <col min="8442" max="8442" width="17.44140625" style="2" customWidth="1"/>
    <col min="8443" max="8443" width="22.88671875" style="2" customWidth="1"/>
    <col min="8444" max="8444" width="18.109375" style="2" customWidth="1"/>
    <col min="8445" max="8445" width="15.6640625" style="2" customWidth="1"/>
    <col min="8446" max="8446" width="15.33203125" style="2" customWidth="1"/>
    <col min="8447" max="8447" width="16.33203125" style="2" customWidth="1"/>
    <col min="8448" max="8448" width="16.88671875" style="2" customWidth="1"/>
    <col min="8449" max="8449" width="16.5546875" style="2" customWidth="1"/>
    <col min="8450" max="8450" width="15.88671875" style="2" customWidth="1"/>
    <col min="8451" max="8451" width="15.44140625" style="2" customWidth="1"/>
    <col min="8452" max="8452" width="18.109375" style="2" customWidth="1"/>
    <col min="8453" max="8453" width="12.88671875" style="2" customWidth="1"/>
    <col min="8454" max="8454" width="12.6640625" style="2" bestFit="1" customWidth="1"/>
    <col min="8455" max="8455" width="16.88671875" style="2" customWidth="1"/>
    <col min="8456" max="8689" width="9.109375" style="2"/>
    <col min="8690" max="8690" width="21" style="2" customWidth="1"/>
    <col min="8691" max="8691" width="37.88671875" style="2" customWidth="1"/>
    <col min="8692" max="8692" width="33.44140625" style="2" customWidth="1"/>
    <col min="8693" max="8693" width="22" style="2" customWidth="1"/>
    <col min="8694" max="8694" width="21" style="2" customWidth="1"/>
    <col min="8695" max="8695" width="7.44140625" style="2" customWidth="1"/>
    <col min="8696" max="8696" width="7.5546875" style="2" customWidth="1"/>
    <col min="8697" max="8697" width="7.109375" style="2" customWidth="1"/>
    <col min="8698" max="8698" width="17.44140625" style="2" customWidth="1"/>
    <col min="8699" max="8699" width="22.88671875" style="2" customWidth="1"/>
    <col min="8700" max="8700" width="18.109375" style="2" customWidth="1"/>
    <col min="8701" max="8701" width="15.6640625" style="2" customWidth="1"/>
    <col min="8702" max="8702" width="15.33203125" style="2" customWidth="1"/>
    <col min="8703" max="8703" width="16.33203125" style="2" customWidth="1"/>
    <col min="8704" max="8704" width="16.88671875" style="2" customWidth="1"/>
    <col min="8705" max="8705" width="16.5546875" style="2" customWidth="1"/>
    <col min="8706" max="8706" width="15.88671875" style="2" customWidth="1"/>
    <col min="8707" max="8707" width="15.44140625" style="2" customWidth="1"/>
    <col min="8708" max="8708" width="18.109375" style="2" customWidth="1"/>
    <col min="8709" max="8709" width="12.88671875" style="2" customWidth="1"/>
    <col min="8710" max="8710" width="12.6640625" style="2" bestFit="1" customWidth="1"/>
    <col min="8711" max="8711" width="16.88671875" style="2" customWidth="1"/>
    <col min="8712" max="8945" width="9.109375" style="2"/>
    <col min="8946" max="8946" width="21" style="2" customWidth="1"/>
    <col min="8947" max="8947" width="37.88671875" style="2" customWidth="1"/>
    <col min="8948" max="8948" width="33.44140625" style="2" customWidth="1"/>
    <col min="8949" max="8949" width="22" style="2" customWidth="1"/>
    <col min="8950" max="8950" width="21" style="2" customWidth="1"/>
    <col min="8951" max="8951" width="7.44140625" style="2" customWidth="1"/>
    <col min="8952" max="8952" width="7.5546875" style="2" customWidth="1"/>
    <col min="8953" max="8953" width="7.109375" style="2" customWidth="1"/>
    <col min="8954" max="8954" width="17.44140625" style="2" customWidth="1"/>
    <col min="8955" max="8955" width="22.88671875" style="2" customWidth="1"/>
    <col min="8956" max="8956" width="18.109375" style="2" customWidth="1"/>
    <col min="8957" max="8957" width="15.6640625" style="2" customWidth="1"/>
    <col min="8958" max="8958" width="15.33203125" style="2" customWidth="1"/>
    <col min="8959" max="8959" width="16.33203125" style="2" customWidth="1"/>
    <col min="8960" max="8960" width="16.88671875" style="2" customWidth="1"/>
    <col min="8961" max="8961" width="16.5546875" style="2" customWidth="1"/>
    <col min="8962" max="8962" width="15.88671875" style="2" customWidth="1"/>
    <col min="8963" max="8963" width="15.44140625" style="2" customWidth="1"/>
    <col min="8964" max="8964" width="18.109375" style="2" customWidth="1"/>
    <col min="8965" max="8965" width="12.88671875" style="2" customWidth="1"/>
    <col min="8966" max="8966" width="12.6640625" style="2" bestFit="1" customWidth="1"/>
    <col min="8967" max="8967" width="16.88671875" style="2" customWidth="1"/>
    <col min="8968" max="9201" width="9.109375" style="2"/>
    <col min="9202" max="9202" width="21" style="2" customWidth="1"/>
    <col min="9203" max="9203" width="37.88671875" style="2" customWidth="1"/>
    <col min="9204" max="9204" width="33.44140625" style="2" customWidth="1"/>
    <col min="9205" max="9205" width="22" style="2" customWidth="1"/>
    <col min="9206" max="9206" width="21" style="2" customWidth="1"/>
    <col min="9207" max="9207" width="7.44140625" style="2" customWidth="1"/>
    <col min="9208" max="9208" width="7.5546875" style="2" customWidth="1"/>
    <col min="9209" max="9209" width="7.109375" style="2" customWidth="1"/>
    <col min="9210" max="9210" width="17.44140625" style="2" customWidth="1"/>
    <col min="9211" max="9211" width="22.88671875" style="2" customWidth="1"/>
    <col min="9212" max="9212" width="18.109375" style="2" customWidth="1"/>
    <col min="9213" max="9213" width="15.6640625" style="2" customWidth="1"/>
    <col min="9214" max="9214" width="15.33203125" style="2" customWidth="1"/>
    <col min="9215" max="9215" width="16.33203125" style="2" customWidth="1"/>
    <col min="9216" max="9216" width="16.88671875" style="2" customWidth="1"/>
    <col min="9217" max="9217" width="16.5546875" style="2" customWidth="1"/>
    <col min="9218" max="9218" width="15.88671875" style="2" customWidth="1"/>
    <col min="9219" max="9219" width="15.44140625" style="2" customWidth="1"/>
    <col min="9220" max="9220" width="18.109375" style="2" customWidth="1"/>
    <col min="9221" max="9221" width="12.88671875" style="2" customWidth="1"/>
    <col min="9222" max="9222" width="12.6640625" style="2" bestFit="1" customWidth="1"/>
    <col min="9223" max="9223" width="16.88671875" style="2" customWidth="1"/>
    <col min="9224" max="9457" width="9.109375" style="2"/>
    <col min="9458" max="9458" width="21" style="2" customWidth="1"/>
    <col min="9459" max="9459" width="37.88671875" style="2" customWidth="1"/>
    <col min="9460" max="9460" width="33.44140625" style="2" customWidth="1"/>
    <col min="9461" max="9461" width="22" style="2" customWidth="1"/>
    <col min="9462" max="9462" width="21" style="2" customWidth="1"/>
    <col min="9463" max="9463" width="7.44140625" style="2" customWidth="1"/>
    <col min="9464" max="9464" width="7.5546875" style="2" customWidth="1"/>
    <col min="9465" max="9465" width="7.109375" style="2" customWidth="1"/>
    <col min="9466" max="9466" width="17.44140625" style="2" customWidth="1"/>
    <col min="9467" max="9467" width="22.88671875" style="2" customWidth="1"/>
    <col min="9468" max="9468" width="18.109375" style="2" customWidth="1"/>
    <col min="9469" max="9469" width="15.6640625" style="2" customWidth="1"/>
    <col min="9470" max="9470" width="15.33203125" style="2" customWidth="1"/>
    <col min="9471" max="9471" width="16.33203125" style="2" customWidth="1"/>
    <col min="9472" max="9472" width="16.88671875" style="2" customWidth="1"/>
    <col min="9473" max="9473" width="16.5546875" style="2" customWidth="1"/>
    <col min="9474" max="9474" width="15.88671875" style="2" customWidth="1"/>
    <col min="9475" max="9475" width="15.44140625" style="2" customWidth="1"/>
    <col min="9476" max="9476" width="18.109375" style="2" customWidth="1"/>
    <col min="9477" max="9477" width="12.88671875" style="2" customWidth="1"/>
    <col min="9478" max="9478" width="12.6640625" style="2" bestFit="1" customWidth="1"/>
    <col min="9479" max="9479" width="16.88671875" style="2" customWidth="1"/>
    <col min="9480" max="9713" width="9.109375" style="2"/>
    <col min="9714" max="9714" width="21" style="2" customWidth="1"/>
    <col min="9715" max="9715" width="37.88671875" style="2" customWidth="1"/>
    <col min="9716" max="9716" width="33.44140625" style="2" customWidth="1"/>
    <col min="9717" max="9717" width="22" style="2" customWidth="1"/>
    <col min="9718" max="9718" width="21" style="2" customWidth="1"/>
    <col min="9719" max="9719" width="7.44140625" style="2" customWidth="1"/>
    <col min="9720" max="9720" width="7.5546875" style="2" customWidth="1"/>
    <col min="9721" max="9721" width="7.109375" style="2" customWidth="1"/>
    <col min="9722" max="9722" width="17.44140625" style="2" customWidth="1"/>
    <col min="9723" max="9723" width="22.88671875" style="2" customWidth="1"/>
    <col min="9724" max="9724" width="18.109375" style="2" customWidth="1"/>
    <col min="9725" max="9725" width="15.6640625" style="2" customWidth="1"/>
    <col min="9726" max="9726" width="15.33203125" style="2" customWidth="1"/>
    <col min="9727" max="9727" width="16.33203125" style="2" customWidth="1"/>
    <col min="9728" max="9728" width="16.88671875" style="2" customWidth="1"/>
    <col min="9729" max="9729" width="16.5546875" style="2" customWidth="1"/>
    <col min="9730" max="9730" width="15.88671875" style="2" customWidth="1"/>
    <col min="9731" max="9731" width="15.44140625" style="2" customWidth="1"/>
    <col min="9732" max="9732" width="18.109375" style="2" customWidth="1"/>
    <col min="9733" max="9733" width="12.88671875" style="2" customWidth="1"/>
    <col min="9734" max="9734" width="12.6640625" style="2" bestFit="1" customWidth="1"/>
    <col min="9735" max="9735" width="16.88671875" style="2" customWidth="1"/>
    <col min="9736" max="9969" width="9.109375" style="2"/>
    <col min="9970" max="9970" width="21" style="2" customWidth="1"/>
    <col min="9971" max="9971" width="37.88671875" style="2" customWidth="1"/>
    <col min="9972" max="9972" width="33.44140625" style="2" customWidth="1"/>
    <col min="9973" max="9973" width="22" style="2" customWidth="1"/>
    <col min="9974" max="9974" width="21" style="2" customWidth="1"/>
    <col min="9975" max="9975" width="7.44140625" style="2" customWidth="1"/>
    <col min="9976" max="9976" width="7.5546875" style="2" customWidth="1"/>
    <col min="9977" max="9977" width="7.109375" style="2" customWidth="1"/>
    <col min="9978" max="9978" width="17.44140625" style="2" customWidth="1"/>
    <col min="9979" max="9979" width="22.88671875" style="2" customWidth="1"/>
    <col min="9980" max="9980" width="18.109375" style="2" customWidth="1"/>
    <col min="9981" max="9981" width="15.6640625" style="2" customWidth="1"/>
    <col min="9982" max="9982" width="15.33203125" style="2" customWidth="1"/>
    <col min="9983" max="9983" width="16.33203125" style="2" customWidth="1"/>
    <col min="9984" max="9984" width="16.88671875" style="2" customWidth="1"/>
    <col min="9985" max="9985" width="16.5546875" style="2" customWidth="1"/>
    <col min="9986" max="9986" width="15.88671875" style="2" customWidth="1"/>
    <col min="9987" max="9987" width="15.44140625" style="2" customWidth="1"/>
    <col min="9988" max="9988" width="18.109375" style="2" customWidth="1"/>
    <col min="9989" max="9989" width="12.88671875" style="2" customWidth="1"/>
    <col min="9990" max="9990" width="12.6640625" style="2" bestFit="1" customWidth="1"/>
    <col min="9991" max="9991" width="16.88671875" style="2" customWidth="1"/>
    <col min="9992" max="10225" width="9.109375" style="2"/>
    <col min="10226" max="10226" width="21" style="2" customWidth="1"/>
    <col min="10227" max="10227" width="37.88671875" style="2" customWidth="1"/>
    <col min="10228" max="10228" width="33.44140625" style="2" customWidth="1"/>
    <col min="10229" max="10229" width="22" style="2" customWidth="1"/>
    <col min="10230" max="10230" width="21" style="2" customWidth="1"/>
    <col min="10231" max="10231" width="7.44140625" style="2" customWidth="1"/>
    <col min="10232" max="10232" width="7.5546875" style="2" customWidth="1"/>
    <col min="10233" max="10233" width="7.109375" style="2" customWidth="1"/>
    <col min="10234" max="10234" width="17.44140625" style="2" customWidth="1"/>
    <col min="10235" max="10235" width="22.88671875" style="2" customWidth="1"/>
    <col min="10236" max="10236" width="18.109375" style="2" customWidth="1"/>
    <col min="10237" max="10237" width="15.6640625" style="2" customWidth="1"/>
    <col min="10238" max="10238" width="15.33203125" style="2" customWidth="1"/>
    <col min="10239" max="10239" width="16.33203125" style="2" customWidth="1"/>
    <col min="10240" max="10240" width="16.88671875" style="2" customWidth="1"/>
    <col min="10241" max="10241" width="16.5546875" style="2" customWidth="1"/>
    <col min="10242" max="10242" width="15.88671875" style="2" customWidth="1"/>
    <col min="10243" max="10243" width="15.44140625" style="2" customWidth="1"/>
    <col min="10244" max="10244" width="18.109375" style="2" customWidth="1"/>
    <col min="10245" max="10245" width="12.88671875" style="2" customWidth="1"/>
    <col min="10246" max="10246" width="12.6640625" style="2" bestFit="1" customWidth="1"/>
    <col min="10247" max="10247" width="16.88671875" style="2" customWidth="1"/>
    <col min="10248" max="10481" width="9.109375" style="2"/>
    <col min="10482" max="10482" width="21" style="2" customWidth="1"/>
    <col min="10483" max="10483" width="37.88671875" style="2" customWidth="1"/>
    <col min="10484" max="10484" width="33.44140625" style="2" customWidth="1"/>
    <col min="10485" max="10485" width="22" style="2" customWidth="1"/>
    <col min="10486" max="10486" width="21" style="2" customWidth="1"/>
    <col min="10487" max="10487" width="7.44140625" style="2" customWidth="1"/>
    <col min="10488" max="10488" width="7.5546875" style="2" customWidth="1"/>
    <col min="10489" max="10489" width="7.109375" style="2" customWidth="1"/>
    <col min="10490" max="10490" width="17.44140625" style="2" customWidth="1"/>
    <col min="10491" max="10491" width="22.88671875" style="2" customWidth="1"/>
    <col min="10492" max="10492" width="18.109375" style="2" customWidth="1"/>
    <col min="10493" max="10493" width="15.6640625" style="2" customWidth="1"/>
    <col min="10494" max="10494" width="15.33203125" style="2" customWidth="1"/>
    <col min="10495" max="10495" width="16.33203125" style="2" customWidth="1"/>
    <col min="10496" max="10496" width="16.88671875" style="2" customWidth="1"/>
    <col min="10497" max="10497" width="16.5546875" style="2" customWidth="1"/>
    <col min="10498" max="10498" width="15.88671875" style="2" customWidth="1"/>
    <col min="10499" max="10499" width="15.44140625" style="2" customWidth="1"/>
    <col min="10500" max="10500" width="18.109375" style="2" customWidth="1"/>
    <col min="10501" max="10501" width="12.88671875" style="2" customWidth="1"/>
    <col min="10502" max="10502" width="12.6640625" style="2" bestFit="1" customWidth="1"/>
    <col min="10503" max="10503" width="16.88671875" style="2" customWidth="1"/>
    <col min="10504" max="10737" width="9.109375" style="2"/>
    <col min="10738" max="10738" width="21" style="2" customWidth="1"/>
    <col min="10739" max="10739" width="37.88671875" style="2" customWidth="1"/>
    <col min="10740" max="10740" width="33.44140625" style="2" customWidth="1"/>
    <col min="10741" max="10741" width="22" style="2" customWidth="1"/>
    <col min="10742" max="10742" width="21" style="2" customWidth="1"/>
    <col min="10743" max="10743" width="7.44140625" style="2" customWidth="1"/>
    <col min="10744" max="10744" width="7.5546875" style="2" customWidth="1"/>
    <col min="10745" max="10745" width="7.109375" style="2" customWidth="1"/>
    <col min="10746" max="10746" width="17.44140625" style="2" customWidth="1"/>
    <col min="10747" max="10747" width="22.88671875" style="2" customWidth="1"/>
    <col min="10748" max="10748" width="18.109375" style="2" customWidth="1"/>
    <col min="10749" max="10749" width="15.6640625" style="2" customWidth="1"/>
    <col min="10750" max="10750" width="15.33203125" style="2" customWidth="1"/>
    <col min="10751" max="10751" width="16.33203125" style="2" customWidth="1"/>
    <col min="10752" max="10752" width="16.88671875" style="2" customWidth="1"/>
    <col min="10753" max="10753" width="16.5546875" style="2" customWidth="1"/>
    <col min="10754" max="10754" width="15.88671875" style="2" customWidth="1"/>
    <col min="10755" max="10755" width="15.44140625" style="2" customWidth="1"/>
    <col min="10756" max="10756" width="18.109375" style="2" customWidth="1"/>
    <col min="10757" max="10757" width="12.88671875" style="2" customWidth="1"/>
    <col min="10758" max="10758" width="12.6640625" style="2" bestFit="1" customWidth="1"/>
    <col min="10759" max="10759" width="16.88671875" style="2" customWidth="1"/>
    <col min="10760" max="10993" width="9.109375" style="2"/>
    <col min="10994" max="10994" width="21" style="2" customWidth="1"/>
    <col min="10995" max="10995" width="37.88671875" style="2" customWidth="1"/>
    <col min="10996" max="10996" width="33.44140625" style="2" customWidth="1"/>
    <col min="10997" max="10997" width="22" style="2" customWidth="1"/>
    <col min="10998" max="10998" width="21" style="2" customWidth="1"/>
    <col min="10999" max="10999" width="7.44140625" style="2" customWidth="1"/>
    <col min="11000" max="11000" width="7.5546875" style="2" customWidth="1"/>
    <col min="11001" max="11001" width="7.109375" style="2" customWidth="1"/>
    <col min="11002" max="11002" width="17.44140625" style="2" customWidth="1"/>
    <col min="11003" max="11003" width="22.88671875" style="2" customWidth="1"/>
    <col min="11004" max="11004" width="18.109375" style="2" customWidth="1"/>
    <col min="11005" max="11005" width="15.6640625" style="2" customWidth="1"/>
    <col min="11006" max="11006" width="15.33203125" style="2" customWidth="1"/>
    <col min="11007" max="11007" width="16.33203125" style="2" customWidth="1"/>
    <col min="11008" max="11008" width="16.88671875" style="2" customWidth="1"/>
    <col min="11009" max="11009" width="16.5546875" style="2" customWidth="1"/>
    <col min="11010" max="11010" width="15.88671875" style="2" customWidth="1"/>
    <col min="11011" max="11011" width="15.44140625" style="2" customWidth="1"/>
    <col min="11012" max="11012" width="18.109375" style="2" customWidth="1"/>
    <col min="11013" max="11013" width="12.88671875" style="2" customWidth="1"/>
    <col min="11014" max="11014" width="12.6640625" style="2" bestFit="1" customWidth="1"/>
    <col min="11015" max="11015" width="16.88671875" style="2" customWidth="1"/>
    <col min="11016" max="11249" width="9.109375" style="2"/>
    <col min="11250" max="11250" width="21" style="2" customWidth="1"/>
    <col min="11251" max="11251" width="37.88671875" style="2" customWidth="1"/>
    <col min="11252" max="11252" width="33.44140625" style="2" customWidth="1"/>
    <col min="11253" max="11253" width="22" style="2" customWidth="1"/>
    <col min="11254" max="11254" width="21" style="2" customWidth="1"/>
    <col min="11255" max="11255" width="7.44140625" style="2" customWidth="1"/>
    <col min="11256" max="11256" width="7.5546875" style="2" customWidth="1"/>
    <col min="11257" max="11257" width="7.109375" style="2" customWidth="1"/>
    <col min="11258" max="11258" width="17.44140625" style="2" customWidth="1"/>
    <col min="11259" max="11259" width="22.88671875" style="2" customWidth="1"/>
    <col min="11260" max="11260" width="18.109375" style="2" customWidth="1"/>
    <col min="11261" max="11261" width="15.6640625" style="2" customWidth="1"/>
    <col min="11262" max="11262" width="15.33203125" style="2" customWidth="1"/>
    <col min="11263" max="11263" width="16.33203125" style="2" customWidth="1"/>
    <col min="11264" max="11264" width="16.88671875" style="2" customWidth="1"/>
    <col min="11265" max="11265" width="16.5546875" style="2" customWidth="1"/>
    <col min="11266" max="11266" width="15.88671875" style="2" customWidth="1"/>
    <col min="11267" max="11267" width="15.44140625" style="2" customWidth="1"/>
    <col min="11268" max="11268" width="18.109375" style="2" customWidth="1"/>
    <col min="11269" max="11269" width="12.88671875" style="2" customWidth="1"/>
    <col min="11270" max="11270" width="12.6640625" style="2" bestFit="1" customWidth="1"/>
    <col min="11271" max="11271" width="16.88671875" style="2" customWidth="1"/>
    <col min="11272" max="11505" width="9.109375" style="2"/>
    <col min="11506" max="11506" width="21" style="2" customWidth="1"/>
    <col min="11507" max="11507" width="37.88671875" style="2" customWidth="1"/>
    <col min="11508" max="11508" width="33.44140625" style="2" customWidth="1"/>
    <col min="11509" max="11509" width="22" style="2" customWidth="1"/>
    <col min="11510" max="11510" width="21" style="2" customWidth="1"/>
    <col min="11511" max="11511" width="7.44140625" style="2" customWidth="1"/>
    <col min="11512" max="11512" width="7.5546875" style="2" customWidth="1"/>
    <col min="11513" max="11513" width="7.109375" style="2" customWidth="1"/>
    <col min="11514" max="11514" width="17.44140625" style="2" customWidth="1"/>
    <col min="11515" max="11515" width="22.88671875" style="2" customWidth="1"/>
    <col min="11516" max="11516" width="18.109375" style="2" customWidth="1"/>
    <col min="11517" max="11517" width="15.6640625" style="2" customWidth="1"/>
    <col min="11518" max="11518" width="15.33203125" style="2" customWidth="1"/>
    <col min="11519" max="11519" width="16.33203125" style="2" customWidth="1"/>
    <col min="11520" max="11520" width="16.88671875" style="2" customWidth="1"/>
    <col min="11521" max="11521" width="16.5546875" style="2" customWidth="1"/>
    <col min="11522" max="11522" width="15.88671875" style="2" customWidth="1"/>
    <col min="11523" max="11523" width="15.44140625" style="2" customWidth="1"/>
    <col min="11524" max="11524" width="18.109375" style="2" customWidth="1"/>
    <col min="11525" max="11525" width="12.88671875" style="2" customWidth="1"/>
    <col min="11526" max="11526" width="12.6640625" style="2" bestFit="1" customWidth="1"/>
    <col min="11527" max="11527" width="16.88671875" style="2" customWidth="1"/>
    <col min="11528" max="11761" width="9.109375" style="2"/>
    <col min="11762" max="11762" width="21" style="2" customWidth="1"/>
    <col min="11763" max="11763" width="37.88671875" style="2" customWidth="1"/>
    <col min="11764" max="11764" width="33.44140625" style="2" customWidth="1"/>
    <col min="11765" max="11765" width="22" style="2" customWidth="1"/>
    <col min="11766" max="11766" width="21" style="2" customWidth="1"/>
    <col min="11767" max="11767" width="7.44140625" style="2" customWidth="1"/>
    <col min="11768" max="11768" width="7.5546875" style="2" customWidth="1"/>
    <col min="11769" max="11769" width="7.109375" style="2" customWidth="1"/>
    <col min="11770" max="11770" width="17.44140625" style="2" customWidth="1"/>
    <col min="11771" max="11771" width="22.88671875" style="2" customWidth="1"/>
    <col min="11772" max="11772" width="18.109375" style="2" customWidth="1"/>
    <col min="11773" max="11773" width="15.6640625" style="2" customWidth="1"/>
    <col min="11774" max="11774" width="15.33203125" style="2" customWidth="1"/>
    <col min="11775" max="11775" width="16.33203125" style="2" customWidth="1"/>
    <col min="11776" max="11776" width="16.88671875" style="2" customWidth="1"/>
    <col min="11777" max="11777" width="16.5546875" style="2" customWidth="1"/>
    <col min="11778" max="11778" width="15.88671875" style="2" customWidth="1"/>
    <col min="11779" max="11779" width="15.44140625" style="2" customWidth="1"/>
    <col min="11780" max="11780" width="18.109375" style="2" customWidth="1"/>
    <col min="11781" max="11781" width="12.88671875" style="2" customWidth="1"/>
    <col min="11782" max="11782" width="12.6640625" style="2" bestFit="1" customWidth="1"/>
    <col min="11783" max="11783" width="16.88671875" style="2" customWidth="1"/>
    <col min="11784" max="12017" width="9.109375" style="2"/>
    <col min="12018" max="12018" width="21" style="2" customWidth="1"/>
    <col min="12019" max="12019" width="37.88671875" style="2" customWidth="1"/>
    <col min="12020" max="12020" width="33.44140625" style="2" customWidth="1"/>
    <col min="12021" max="12021" width="22" style="2" customWidth="1"/>
    <col min="12022" max="12022" width="21" style="2" customWidth="1"/>
    <col min="12023" max="12023" width="7.44140625" style="2" customWidth="1"/>
    <col min="12024" max="12024" width="7.5546875" style="2" customWidth="1"/>
    <col min="12025" max="12025" width="7.109375" style="2" customWidth="1"/>
    <col min="12026" max="12026" width="17.44140625" style="2" customWidth="1"/>
    <col min="12027" max="12027" width="22.88671875" style="2" customWidth="1"/>
    <col min="12028" max="12028" width="18.109375" style="2" customWidth="1"/>
    <col min="12029" max="12029" width="15.6640625" style="2" customWidth="1"/>
    <col min="12030" max="12030" width="15.33203125" style="2" customWidth="1"/>
    <col min="12031" max="12031" width="16.33203125" style="2" customWidth="1"/>
    <col min="12032" max="12032" width="16.88671875" style="2" customWidth="1"/>
    <col min="12033" max="12033" width="16.5546875" style="2" customWidth="1"/>
    <col min="12034" max="12034" width="15.88671875" style="2" customWidth="1"/>
    <col min="12035" max="12035" width="15.44140625" style="2" customWidth="1"/>
    <col min="12036" max="12036" width="18.109375" style="2" customWidth="1"/>
    <col min="12037" max="12037" width="12.88671875" style="2" customWidth="1"/>
    <col min="12038" max="12038" width="12.6640625" style="2" bestFit="1" customWidth="1"/>
    <col min="12039" max="12039" width="16.88671875" style="2" customWidth="1"/>
    <col min="12040" max="12273" width="9.109375" style="2"/>
    <col min="12274" max="12274" width="21" style="2" customWidth="1"/>
    <col min="12275" max="12275" width="37.88671875" style="2" customWidth="1"/>
    <col min="12276" max="12276" width="33.44140625" style="2" customWidth="1"/>
    <col min="12277" max="12277" width="22" style="2" customWidth="1"/>
    <col min="12278" max="12278" width="21" style="2" customWidth="1"/>
    <col min="12279" max="12279" width="7.44140625" style="2" customWidth="1"/>
    <col min="12280" max="12280" width="7.5546875" style="2" customWidth="1"/>
    <col min="12281" max="12281" width="7.109375" style="2" customWidth="1"/>
    <col min="12282" max="12282" width="17.44140625" style="2" customWidth="1"/>
    <col min="12283" max="12283" width="22.88671875" style="2" customWidth="1"/>
    <col min="12284" max="12284" width="18.109375" style="2" customWidth="1"/>
    <col min="12285" max="12285" width="15.6640625" style="2" customWidth="1"/>
    <col min="12286" max="12286" width="15.33203125" style="2" customWidth="1"/>
    <col min="12287" max="12287" width="16.33203125" style="2" customWidth="1"/>
    <col min="12288" max="12288" width="16.88671875" style="2" customWidth="1"/>
    <col min="12289" max="12289" width="16.5546875" style="2" customWidth="1"/>
    <col min="12290" max="12290" width="15.88671875" style="2" customWidth="1"/>
    <col min="12291" max="12291" width="15.44140625" style="2" customWidth="1"/>
    <col min="12292" max="12292" width="18.109375" style="2" customWidth="1"/>
    <col min="12293" max="12293" width="12.88671875" style="2" customWidth="1"/>
    <col min="12294" max="12294" width="12.6640625" style="2" bestFit="1" customWidth="1"/>
    <col min="12295" max="12295" width="16.88671875" style="2" customWidth="1"/>
    <col min="12296" max="12529" width="9.109375" style="2"/>
    <col min="12530" max="12530" width="21" style="2" customWidth="1"/>
    <col min="12531" max="12531" width="37.88671875" style="2" customWidth="1"/>
    <col min="12532" max="12532" width="33.44140625" style="2" customWidth="1"/>
    <col min="12533" max="12533" width="22" style="2" customWidth="1"/>
    <col min="12534" max="12534" width="21" style="2" customWidth="1"/>
    <col min="12535" max="12535" width="7.44140625" style="2" customWidth="1"/>
    <col min="12536" max="12536" width="7.5546875" style="2" customWidth="1"/>
    <col min="12537" max="12537" width="7.109375" style="2" customWidth="1"/>
    <col min="12538" max="12538" width="17.44140625" style="2" customWidth="1"/>
    <col min="12539" max="12539" width="22.88671875" style="2" customWidth="1"/>
    <col min="12540" max="12540" width="18.109375" style="2" customWidth="1"/>
    <col min="12541" max="12541" width="15.6640625" style="2" customWidth="1"/>
    <col min="12542" max="12542" width="15.33203125" style="2" customWidth="1"/>
    <col min="12543" max="12543" width="16.33203125" style="2" customWidth="1"/>
    <col min="12544" max="12544" width="16.88671875" style="2" customWidth="1"/>
    <col min="12545" max="12545" width="16.5546875" style="2" customWidth="1"/>
    <col min="12546" max="12546" width="15.88671875" style="2" customWidth="1"/>
    <col min="12547" max="12547" width="15.44140625" style="2" customWidth="1"/>
    <col min="12548" max="12548" width="18.109375" style="2" customWidth="1"/>
    <col min="12549" max="12549" width="12.88671875" style="2" customWidth="1"/>
    <col min="12550" max="12550" width="12.6640625" style="2" bestFit="1" customWidth="1"/>
    <col min="12551" max="12551" width="16.88671875" style="2" customWidth="1"/>
    <col min="12552" max="12785" width="9.109375" style="2"/>
    <col min="12786" max="12786" width="21" style="2" customWidth="1"/>
    <col min="12787" max="12787" width="37.88671875" style="2" customWidth="1"/>
    <col min="12788" max="12788" width="33.44140625" style="2" customWidth="1"/>
    <col min="12789" max="12789" width="22" style="2" customWidth="1"/>
    <col min="12790" max="12790" width="21" style="2" customWidth="1"/>
    <col min="12791" max="12791" width="7.44140625" style="2" customWidth="1"/>
    <col min="12792" max="12792" width="7.5546875" style="2" customWidth="1"/>
    <col min="12793" max="12793" width="7.109375" style="2" customWidth="1"/>
    <col min="12794" max="12794" width="17.44140625" style="2" customWidth="1"/>
    <col min="12795" max="12795" width="22.88671875" style="2" customWidth="1"/>
    <col min="12796" max="12796" width="18.109375" style="2" customWidth="1"/>
    <col min="12797" max="12797" width="15.6640625" style="2" customWidth="1"/>
    <col min="12798" max="12798" width="15.33203125" style="2" customWidth="1"/>
    <col min="12799" max="12799" width="16.33203125" style="2" customWidth="1"/>
    <col min="12800" max="12800" width="16.88671875" style="2" customWidth="1"/>
    <col min="12801" max="12801" width="16.5546875" style="2" customWidth="1"/>
    <col min="12802" max="12802" width="15.88671875" style="2" customWidth="1"/>
    <col min="12803" max="12803" width="15.44140625" style="2" customWidth="1"/>
    <col min="12804" max="12804" width="18.109375" style="2" customWidth="1"/>
    <col min="12805" max="12805" width="12.88671875" style="2" customWidth="1"/>
    <col min="12806" max="12806" width="12.6640625" style="2" bestFit="1" customWidth="1"/>
    <col min="12807" max="12807" width="16.88671875" style="2" customWidth="1"/>
    <col min="12808" max="13041" width="9.109375" style="2"/>
    <col min="13042" max="13042" width="21" style="2" customWidth="1"/>
    <col min="13043" max="13043" width="37.88671875" style="2" customWidth="1"/>
    <col min="13044" max="13044" width="33.44140625" style="2" customWidth="1"/>
    <col min="13045" max="13045" width="22" style="2" customWidth="1"/>
    <col min="13046" max="13046" width="21" style="2" customWidth="1"/>
    <col min="13047" max="13047" width="7.44140625" style="2" customWidth="1"/>
    <col min="13048" max="13048" width="7.5546875" style="2" customWidth="1"/>
    <col min="13049" max="13049" width="7.109375" style="2" customWidth="1"/>
    <col min="13050" max="13050" width="17.44140625" style="2" customWidth="1"/>
    <col min="13051" max="13051" width="22.88671875" style="2" customWidth="1"/>
    <col min="13052" max="13052" width="18.109375" style="2" customWidth="1"/>
    <col min="13053" max="13053" width="15.6640625" style="2" customWidth="1"/>
    <col min="13054" max="13054" width="15.33203125" style="2" customWidth="1"/>
    <col min="13055" max="13055" width="16.33203125" style="2" customWidth="1"/>
    <col min="13056" max="13056" width="16.88671875" style="2" customWidth="1"/>
    <col min="13057" max="13057" width="16.5546875" style="2" customWidth="1"/>
    <col min="13058" max="13058" width="15.88671875" style="2" customWidth="1"/>
    <col min="13059" max="13059" width="15.44140625" style="2" customWidth="1"/>
    <col min="13060" max="13060" width="18.109375" style="2" customWidth="1"/>
    <col min="13061" max="13061" width="12.88671875" style="2" customWidth="1"/>
    <col min="13062" max="13062" width="12.6640625" style="2" bestFit="1" customWidth="1"/>
    <col min="13063" max="13063" width="16.88671875" style="2" customWidth="1"/>
    <col min="13064" max="13297" width="9.109375" style="2"/>
    <col min="13298" max="13298" width="21" style="2" customWidth="1"/>
    <col min="13299" max="13299" width="37.88671875" style="2" customWidth="1"/>
    <col min="13300" max="13300" width="33.44140625" style="2" customWidth="1"/>
    <col min="13301" max="13301" width="22" style="2" customWidth="1"/>
    <col min="13302" max="13302" width="21" style="2" customWidth="1"/>
    <col min="13303" max="13303" width="7.44140625" style="2" customWidth="1"/>
    <col min="13304" max="13304" width="7.5546875" style="2" customWidth="1"/>
    <col min="13305" max="13305" width="7.109375" style="2" customWidth="1"/>
    <col min="13306" max="13306" width="17.44140625" style="2" customWidth="1"/>
    <col min="13307" max="13307" width="22.88671875" style="2" customWidth="1"/>
    <col min="13308" max="13308" width="18.109375" style="2" customWidth="1"/>
    <col min="13309" max="13309" width="15.6640625" style="2" customWidth="1"/>
    <col min="13310" max="13310" width="15.33203125" style="2" customWidth="1"/>
    <col min="13311" max="13311" width="16.33203125" style="2" customWidth="1"/>
    <col min="13312" max="13312" width="16.88671875" style="2" customWidth="1"/>
    <col min="13313" max="13313" width="16.5546875" style="2" customWidth="1"/>
    <col min="13314" max="13314" width="15.88671875" style="2" customWidth="1"/>
    <col min="13315" max="13315" width="15.44140625" style="2" customWidth="1"/>
    <col min="13316" max="13316" width="18.109375" style="2" customWidth="1"/>
    <col min="13317" max="13317" width="12.88671875" style="2" customWidth="1"/>
    <col min="13318" max="13318" width="12.6640625" style="2" bestFit="1" customWidth="1"/>
    <col min="13319" max="13319" width="16.88671875" style="2" customWidth="1"/>
    <col min="13320" max="13553" width="9.109375" style="2"/>
    <col min="13554" max="13554" width="21" style="2" customWidth="1"/>
    <col min="13555" max="13555" width="37.88671875" style="2" customWidth="1"/>
    <col min="13556" max="13556" width="33.44140625" style="2" customWidth="1"/>
    <col min="13557" max="13557" width="22" style="2" customWidth="1"/>
    <col min="13558" max="13558" width="21" style="2" customWidth="1"/>
    <col min="13559" max="13559" width="7.44140625" style="2" customWidth="1"/>
    <col min="13560" max="13560" width="7.5546875" style="2" customWidth="1"/>
    <col min="13561" max="13561" width="7.109375" style="2" customWidth="1"/>
    <col min="13562" max="13562" width="17.44140625" style="2" customWidth="1"/>
    <col min="13563" max="13563" width="22.88671875" style="2" customWidth="1"/>
    <col min="13564" max="13564" width="18.109375" style="2" customWidth="1"/>
    <col min="13565" max="13565" width="15.6640625" style="2" customWidth="1"/>
    <col min="13566" max="13566" width="15.33203125" style="2" customWidth="1"/>
    <col min="13567" max="13567" width="16.33203125" style="2" customWidth="1"/>
    <col min="13568" max="13568" width="16.88671875" style="2" customWidth="1"/>
    <col min="13569" max="13569" width="16.5546875" style="2" customWidth="1"/>
    <col min="13570" max="13570" width="15.88671875" style="2" customWidth="1"/>
    <col min="13571" max="13571" width="15.44140625" style="2" customWidth="1"/>
    <col min="13572" max="13572" width="18.109375" style="2" customWidth="1"/>
    <col min="13573" max="13573" width="12.88671875" style="2" customWidth="1"/>
    <col min="13574" max="13574" width="12.6640625" style="2" bestFit="1" customWidth="1"/>
    <col min="13575" max="13575" width="16.88671875" style="2" customWidth="1"/>
    <col min="13576" max="13809" width="9.109375" style="2"/>
    <col min="13810" max="13810" width="21" style="2" customWidth="1"/>
    <col min="13811" max="13811" width="37.88671875" style="2" customWidth="1"/>
    <col min="13812" max="13812" width="33.44140625" style="2" customWidth="1"/>
    <col min="13813" max="13813" width="22" style="2" customWidth="1"/>
    <col min="13814" max="13814" width="21" style="2" customWidth="1"/>
    <col min="13815" max="13815" width="7.44140625" style="2" customWidth="1"/>
    <col min="13816" max="13816" width="7.5546875" style="2" customWidth="1"/>
    <col min="13817" max="13817" width="7.109375" style="2" customWidth="1"/>
    <col min="13818" max="13818" width="17.44140625" style="2" customWidth="1"/>
    <col min="13819" max="13819" width="22.88671875" style="2" customWidth="1"/>
    <col min="13820" max="13820" width="18.109375" style="2" customWidth="1"/>
    <col min="13821" max="13821" width="15.6640625" style="2" customWidth="1"/>
    <col min="13822" max="13822" width="15.33203125" style="2" customWidth="1"/>
    <col min="13823" max="13823" width="16.33203125" style="2" customWidth="1"/>
    <col min="13824" max="13824" width="16.88671875" style="2" customWidth="1"/>
    <col min="13825" max="13825" width="16.5546875" style="2" customWidth="1"/>
    <col min="13826" max="13826" width="15.88671875" style="2" customWidth="1"/>
    <col min="13827" max="13827" width="15.44140625" style="2" customWidth="1"/>
    <col min="13828" max="13828" width="18.109375" style="2" customWidth="1"/>
    <col min="13829" max="13829" width="12.88671875" style="2" customWidth="1"/>
    <col min="13830" max="13830" width="12.6640625" style="2" bestFit="1" customWidth="1"/>
    <col min="13831" max="13831" width="16.88671875" style="2" customWidth="1"/>
    <col min="13832" max="14065" width="9.109375" style="2"/>
    <col min="14066" max="14066" width="21" style="2" customWidth="1"/>
    <col min="14067" max="14067" width="37.88671875" style="2" customWidth="1"/>
    <col min="14068" max="14068" width="33.44140625" style="2" customWidth="1"/>
    <col min="14069" max="14069" width="22" style="2" customWidth="1"/>
    <col min="14070" max="14070" width="21" style="2" customWidth="1"/>
    <col min="14071" max="14071" width="7.44140625" style="2" customWidth="1"/>
    <col min="14072" max="14072" width="7.5546875" style="2" customWidth="1"/>
    <col min="14073" max="14073" width="7.109375" style="2" customWidth="1"/>
    <col min="14074" max="14074" width="17.44140625" style="2" customWidth="1"/>
    <col min="14075" max="14075" width="22.88671875" style="2" customWidth="1"/>
    <col min="14076" max="14076" width="18.109375" style="2" customWidth="1"/>
    <col min="14077" max="14077" width="15.6640625" style="2" customWidth="1"/>
    <col min="14078" max="14078" width="15.33203125" style="2" customWidth="1"/>
    <col min="14079" max="14079" width="16.33203125" style="2" customWidth="1"/>
    <col min="14080" max="14080" width="16.88671875" style="2" customWidth="1"/>
    <col min="14081" max="14081" width="16.5546875" style="2" customWidth="1"/>
    <col min="14082" max="14082" width="15.88671875" style="2" customWidth="1"/>
    <col min="14083" max="14083" width="15.44140625" style="2" customWidth="1"/>
    <col min="14084" max="14084" width="18.109375" style="2" customWidth="1"/>
    <col min="14085" max="14085" width="12.88671875" style="2" customWidth="1"/>
    <col min="14086" max="14086" width="12.6640625" style="2" bestFit="1" customWidth="1"/>
    <col min="14087" max="14087" width="16.88671875" style="2" customWidth="1"/>
    <col min="14088" max="14321" width="9.109375" style="2"/>
    <col min="14322" max="14322" width="21" style="2" customWidth="1"/>
    <col min="14323" max="14323" width="37.88671875" style="2" customWidth="1"/>
    <col min="14324" max="14324" width="33.44140625" style="2" customWidth="1"/>
    <col min="14325" max="14325" width="22" style="2" customWidth="1"/>
    <col min="14326" max="14326" width="21" style="2" customWidth="1"/>
    <col min="14327" max="14327" width="7.44140625" style="2" customWidth="1"/>
    <col min="14328" max="14328" width="7.5546875" style="2" customWidth="1"/>
    <col min="14329" max="14329" width="7.109375" style="2" customWidth="1"/>
    <col min="14330" max="14330" width="17.44140625" style="2" customWidth="1"/>
    <col min="14331" max="14331" width="22.88671875" style="2" customWidth="1"/>
    <col min="14332" max="14332" width="18.109375" style="2" customWidth="1"/>
    <col min="14333" max="14333" width="15.6640625" style="2" customWidth="1"/>
    <col min="14334" max="14334" width="15.33203125" style="2" customWidth="1"/>
    <col min="14335" max="14335" width="16.33203125" style="2" customWidth="1"/>
    <col min="14336" max="14336" width="16.88671875" style="2" customWidth="1"/>
    <col min="14337" max="14337" width="16.5546875" style="2" customWidth="1"/>
    <col min="14338" max="14338" width="15.88671875" style="2" customWidth="1"/>
    <col min="14339" max="14339" width="15.44140625" style="2" customWidth="1"/>
    <col min="14340" max="14340" width="18.109375" style="2" customWidth="1"/>
    <col min="14341" max="14341" width="12.88671875" style="2" customWidth="1"/>
    <col min="14342" max="14342" width="12.6640625" style="2" bestFit="1" customWidth="1"/>
    <col min="14343" max="14343" width="16.88671875" style="2" customWidth="1"/>
    <col min="14344" max="14577" width="9.109375" style="2"/>
    <col min="14578" max="14578" width="21" style="2" customWidth="1"/>
    <col min="14579" max="14579" width="37.88671875" style="2" customWidth="1"/>
    <col min="14580" max="14580" width="33.44140625" style="2" customWidth="1"/>
    <col min="14581" max="14581" width="22" style="2" customWidth="1"/>
    <col min="14582" max="14582" width="21" style="2" customWidth="1"/>
    <col min="14583" max="14583" width="7.44140625" style="2" customWidth="1"/>
    <col min="14584" max="14584" width="7.5546875" style="2" customWidth="1"/>
    <col min="14585" max="14585" width="7.109375" style="2" customWidth="1"/>
    <col min="14586" max="14586" width="17.44140625" style="2" customWidth="1"/>
    <col min="14587" max="14587" width="22.88671875" style="2" customWidth="1"/>
    <col min="14588" max="14588" width="18.109375" style="2" customWidth="1"/>
    <col min="14589" max="14589" width="15.6640625" style="2" customWidth="1"/>
    <col min="14590" max="14590" width="15.33203125" style="2" customWidth="1"/>
    <col min="14591" max="14591" width="16.33203125" style="2" customWidth="1"/>
    <col min="14592" max="14592" width="16.88671875" style="2" customWidth="1"/>
    <col min="14593" max="14593" width="16.5546875" style="2" customWidth="1"/>
    <col min="14594" max="14594" width="15.88671875" style="2" customWidth="1"/>
    <col min="14595" max="14595" width="15.44140625" style="2" customWidth="1"/>
    <col min="14596" max="14596" width="18.109375" style="2" customWidth="1"/>
    <col min="14597" max="14597" width="12.88671875" style="2" customWidth="1"/>
    <col min="14598" max="14598" width="12.6640625" style="2" bestFit="1" customWidth="1"/>
    <col min="14599" max="14599" width="16.88671875" style="2" customWidth="1"/>
    <col min="14600" max="14833" width="9.109375" style="2"/>
    <col min="14834" max="14834" width="21" style="2" customWidth="1"/>
    <col min="14835" max="14835" width="37.88671875" style="2" customWidth="1"/>
    <col min="14836" max="14836" width="33.44140625" style="2" customWidth="1"/>
    <col min="14837" max="14837" width="22" style="2" customWidth="1"/>
    <col min="14838" max="14838" width="21" style="2" customWidth="1"/>
    <col min="14839" max="14839" width="7.44140625" style="2" customWidth="1"/>
    <col min="14840" max="14840" width="7.5546875" style="2" customWidth="1"/>
    <col min="14841" max="14841" width="7.109375" style="2" customWidth="1"/>
    <col min="14842" max="14842" width="17.44140625" style="2" customWidth="1"/>
    <col min="14843" max="14843" width="22.88671875" style="2" customWidth="1"/>
    <col min="14844" max="14844" width="18.109375" style="2" customWidth="1"/>
    <col min="14845" max="14845" width="15.6640625" style="2" customWidth="1"/>
    <col min="14846" max="14846" width="15.33203125" style="2" customWidth="1"/>
    <col min="14847" max="14847" width="16.33203125" style="2" customWidth="1"/>
    <col min="14848" max="14848" width="16.88671875" style="2" customWidth="1"/>
    <col min="14849" max="14849" width="16.5546875" style="2" customWidth="1"/>
    <col min="14850" max="14850" width="15.88671875" style="2" customWidth="1"/>
    <col min="14851" max="14851" width="15.44140625" style="2" customWidth="1"/>
    <col min="14852" max="14852" width="18.109375" style="2" customWidth="1"/>
    <col min="14853" max="14853" width="12.88671875" style="2" customWidth="1"/>
    <col min="14854" max="14854" width="12.6640625" style="2" bestFit="1" customWidth="1"/>
    <col min="14855" max="14855" width="16.88671875" style="2" customWidth="1"/>
    <col min="14856" max="15089" width="9.109375" style="2"/>
    <col min="15090" max="15090" width="21" style="2" customWidth="1"/>
    <col min="15091" max="15091" width="37.88671875" style="2" customWidth="1"/>
    <col min="15092" max="15092" width="33.44140625" style="2" customWidth="1"/>
    <col min="15093" max="15093" width="22" style="2" customWidth="1"/>
    <col min="15094" max="15094" width="21" style="2" customWidth="1"/>
    <col min="15095" max="15095" width="7.44140625" style="2" customWidth="1"/>
    <col min="15096" max="15096" width="7.5546875" style="2" customWidth="1"/>
    <col min="15097" max="15097" width="7.109375" style="2" customWidth="1"/>
    <col min="15098" max="15098" width="17.44140625" style="2" customWidth="1"/>
    <col min="15099" max="15099" width="22.88671875" style="2" customWidth="1"/>
    <col min="15100" max="15100" width="18.109375" style="2" customWidth="1"/>
    <col min="15101" max="15101" width="15.6640625" style="2" customWidth="1"/>
    <col min="15102" max="15102" width="15.33203125" style="2" customWidth="1"/>
    <col min="15103" max="15103" width="16.33203125" style="2" customWidth="1"/>
    <col min="15104" max="15104" width="16.88671875" style="2" customWidth="1"/>
    <col min="15105" max="15105" width="16.5546875" style="2" customWidth="1"/>
    <col min="15106" max="15106" width="15.88671875" style="2" customWidth="1"/>
    <col min="15107" max="15107" width="15.44140625" style="2" customWidth="1"/>
    <col min="15108" max="15108" width="18.109375" style="2" customWidth="1"/>
    <col min="15109" max="15109" width="12.88671875" style="2" customWidth="1"/>
    <col min="15110" max="15110" width="12.6640625" style="2" bestFit="1" customWidth="1"/>
    <col min="15111" max="15111" width="16.88671875" style="2" customWidth="1"/>
    <col min="15112" max="15345" width="9.109375" style="2"/>
    <col min="15346" max="15346" width="21" style="2" customWidth="1"/>
    <col min="15347" max="15347" width="37.88671875" style="2" customWidth="1"/>
    <col min="15348" max="15348" width="33.44140625" style="2" customWidth="1"/>
    <col min="15349" max="15349" width="22" style="2" customWidth="1"/>
    <col min="15350" max="15350" width="21" style="2" customWidth="1"/>
    <col min="15351" max="15351" width="7.44140625" style="2" customWidth="1"/>
    <col min="15352" max="15352" width="7.5546875" style="2" customWidth="1"/>
    <col min="15353" max="15353" width="7.109375" style="2" customWidth="1"/>
    <col min="15354" max="15354" width="17.44140625" style="2" customWidth="1"/>
    <col min="15355" max="15355" width="22.88671875" style="2" customWidth="1"/>
    <col min="15356" max="15356" width="18.109375" style="2" customWidth="1"/>
    <col min="15357" max="15357" width="15.6640625" style="2" customWidth="1"/>
    <col min="15358" max="15358" width="15.33203125" style="2" customWidth="1"/>
    <col min="15359" max="15359" width="16.33203125" style="2" customWidth="1"/>
    <col min="15360" max="15360" width="16.88671875" style="2" customWidth="1"/>
    <col min="15361" max="15361" width="16.5546875" style="2" customWidth="1"/>
    <col min="15362" max="15362" width="15.88671875" style="2" customWidth="1"/>
    <col min="15363" max="15363" width="15.44140625" style="2" customWidth="1"/>
    <col min="15364" max="15364" width="18.109375" style="2" customWidth="1"/>
    <col min="15365" max="15365" width="12.88671875" style="2" customWidth="1"/>
    <col min="15366" max="15366" width="12.6640625" style="2" bestFit="1" customWidth="1"/>
    <col min="15367" max="15367" width="16.88671875" style="2" customWidth="1"/>
    <col min="15368" max="15601" width="9.109375" style="2"/>
    <col min="15602" max="15602" width="21" style="2" customWidth="1"/>
    <col min="15603" max="15603" width="37.88671875" style="2" customWidth="1"/>
    <col min="15604" max="15604" width="33.44140625" style="2" customWidth="1"/>
    <col min="15605" max="15605" width="22" style="2" customWidth="1"/>
    <col min="15606" max="15606" width="21" style="2" customWidth="1"/>
    <col min="15607" max="15607" width="7.44140625" style="2" customWidth="1"/>
    <col min="15608" max="15608" width="7.5546875" style="2" customWidth="1"/>
    <col min="15609" max="15609" width="7.109375" style="2" customWidth="1"/>
    <col min="15610" max="15610" width="17.44140625" style="2" customWidth="1"/>
    <col min="15611" max="15611" width="22.88671875" style="2" customWidth="1"/>
    <col min="15612" max="15612" width="18.109375" style="2" customWidth="1"/>
    <col min="15613" max="15613" width="15.6640625" style="2" customWidth="1"/>
    <col min="15614" max="15614" width="15.33203125" style="2" customWidth="1"/>
    <col min="15615" max="15615" width="16.33203125" style="2" customWidth="1"/>
    <col min="15616" max="15616" width="16.88671875" style="2" customWidth="1"/>
    <col min="15617" max="15617" width="16.5546875" style="2" customWidth="1"/>
    <col min="15618" max="15618" width="15.88671875" style="2" customWidth="1"/>
    <col min="15619" max="15619" width="15.44140625" style="2" customWidth="1"/>
    <col min="15620" max="15620" width="18.109375" style="2" customWidth="1"/>
    <col min="15621" max="15621" width="12.88671875" style="2" customWidth="1"/>
    <col min="15622" max="15622" width="12.6640625" style="2" bestFit="1" customWidth="1"/>
    <col min="15623" max="15623" width="16.88671875" style="2" customWidth="1"/>
    <col min="15624" max="15857" width="9.109375" style="2"/>
    <col min="15858" max="15858" width="21" style="2" customWidth="1"/>
    <col min="15859" max="15859" width="37.88671875" style="2" customWidth="1"/>
    <col min="15860" max="15860" width="33.44140625" style="2" customWidth="1"/>
    <col min="15861" max="15861" width="22" style="2" customWidth="1"/>
    <col min="15862" max="15862" width="21" style="2" customWidth="1"/>
    <col min="15863" max="15863" width="7.44140625" style="2" customWidth="1"/>
    <col min="15864" max="15864" width="7.5546875" style="2" customWidth="1"/>
    <col min="15865" max="15865" width="7.109375" style="2" customWidth="1"/>
    <col min="15866" max="15866" width="17.44140625" style="2" customWidth="1"/>
    <col min="15867" max="15867" width="22.88671875" style="2" customWidth="1"/>
    <col min="15868" max="15868" width="18.109375" style="2" customWidth="1"/>
    <col min="15869" max="15869" width="15.6640625" style="2" customWidth="1"/>
    <col min="15870" max="15870" width="15.33203125" style="2" customWidth="1"/>
    <col min="15871" max="15871" width="16.33203125" style="2" customWidth="1"/>
    <col min="15872" max="15872" width="16.88671875" style="2" customWidth="1"/>
    <col min="15873" max="15873" width="16.5546875" style="2" customWidth="1"/>
    <col min="15874" max="15874" width="15.88671875" style="2" customWidth="1"/>
    <col min="15875" max="15875" width="15.44140625" style="2" customWidth="1"/>
    <col min="15876" max="15876" width="18.109375" style="2" customWidth="1"/>
    <col min="15877" max="15877" width="12.88671875" style="2" customWidth="1"/>
    <col min="15878" max="15878" width="12.6640625" style="2" bestFit="1" customWidth="1"/>
    <col min="15879" max="15879" width="16.88671875" style="2" customWidth="1"/>
    <col min="15880" max="16113" width="9.109375" style="2"/>
    <col min="16114" max="16114" width="21" style="2" customWidth="1"/>
    <col min="16115" max="16115" width="37.88671875" style="2" customWidth="1"/>
    <col min="16116" max="16116" width="33.44140625" style="2" customWidth="1"/>
    <col min="16117" max="16117" width="22" style="2" customWidth="1"/>
    <col min="16118" max="16118" width="21" style="2" customWidth="1"/>
    <col min="16119" max="16119" width="7.44140625" style="2" customWidth="1"/>
    <col min="16120" max="16120" width="7.5546875" style="2" customWidth="1"/>
    <col min="16121" max="16121" width="7.109375" style="2" customWidth="1"/>
    <col min="16122" max="16122" width="17.44140625" style="2" customWidth="1"/>
    <col min="16123" max="16123" width="22.88671875" style="2" customWidth="1"/>
    <col min="16124" max="16124" width="18.109375" style="2" customWidth="1"/>
    <col min="16125" max="16125" width="15.6640625" style="2" customWidth="1"/>
    <col min="16126" max="16126" width="15.33203125" style="2" customWidth="1"/>
    <col min="16127" max="16127" width="16.33203125" style="2" customWidth="1"/>
    <col min="16128" max="16128" width="16.88671875" style="2" customWidth="1"/>
    <col min="16129" max="16129" width="16.5546875" style="2" customWidth="1"/>
    <col min="16130" max="16130" width="15.88671875" style="2" customWidth="1"/>
    <col min="16131" max="16131" width="15.44140625" style="2" customWidth="1"/>
    <col min="16132" max="16132" width="18.109375" style="2" customWidth="1"/>
    <col min="16133" max="16133" width="12.88671875" style="2" customWidth="1"/>
    <col min="16134" max="16134" width="12.6640625" style="2" bestFit="1" customWidth="1"/>
    <col min="16135" max="16135" width="16.88671875" style="2" customWidth="1"/>
    <col min="16136" max="16384" width="9.109375" style="2"/>
  </cols>
  <sheetData>
    <row r="1" spans="1:18" s="16" customFormat="1" ht="64.5" customHeight="1" x14ac:dyDescent="0.3">
      <c r="A1" s="206" t="s">
        <v>503</v>
      </c>
      <c r="B1" s="207"/>
      <c r="C1" s="207"/>
      <c r="D1" s="207"/>
      <c r="E1" s="207"/>
      <c r="F1" s="207"/>
      <c r="G1" s="207"/>
      <c r="H1" s="207"/>
      <c r="I1" s="207"/>
      <c r="J1" s="208"/>
      <c r="K1" s="227" t="s">
        <v>701</v>
      </c>
      <c r="L1" s="228"/>
      <c r="M1" s="229"/>
      <c r="N1" s="235" t="s">
        <v>504</v>
      </c>
      <c r="O1" s="236"/>
      <c r="P1" s="236"/>
      <c r="Q1" s="237"/>
      <c r="R1" s="212" t="s">
        <v>700</v>
      </c>
    </row>
    <row r="2" spans="1:18" s="16" customFormat="1" ht="14.4" customHeight="1" thickBot="1" x14ac:dyDescent="0.35">
      <c r="A2" s="209"/>
      <c r="B2" s="210"/>
      <c r="C2" s="210"/>
      <c r="D2" s="210"/>
      <c r="E2" s="210"/>
      <c r="F2" s="210"/>
      <c r="G2" s="210"/>
      <c r="H2" s="210"/>
      <c r="I2" s="210"/>
      <c r="J2" s="211"/>
      <c r="K2" s="230"/>
      <c r="L2" s="231"/>
      <c r="M2" s="232"/>
      <c r="N2" s="238"/>
      <c r="O2" s="239"/>
      <c r="P2" s="239"/>
      <c r="Q2" s="240"/>
      <c r="R2" s="213"/>
    </row>
    <row r="3" spans="1:18" s="73" customFormat="1" ht="59.25" customHeight="1" x14ac:dyDescent="0.3">
      <c r="A3" s="72" t="s">
        <v>502</v>
      </c>
      <c r="B3" s="72" t="s">
        <v>501</v>
      </c>
      <c r="C3" s="72" t="s">
        <v>690</v>
      </c>
      <c r="D3" s="72" t="s">
        <v>691</v>
      </c>
      <c r="E3" s="72" t="s">
        <v>692</v>
      </c>
      <c r="F3" s="72">
        <v>2024</v>
      </c>
      <c r="G3" s="72" t="s">
        <v>693</v>
      </c>
      <c r="H3" s="72" t="s">
        <v>694</v>
      </c>
      <c r="I3" s="72" t="s">
        <v>501</v>
      </c>
      <c r="J3" s="72" t="s">
        <v>695</v>
      </c>
      <c r="K3" s="72" t="s">
        <v>702</v>
      </c>
      <c r="L3" s="72" t="s">
        <v>703</v>
      </c>
      <c r="M3" s="72" t="s">
        <v>704</v>
      </c>
      <c r="N3" s="72" t="s">
        <v>696</v>
      </c>
      <c r="O3" s="72" t="s">
        <v>697</v>
      </c>
      <c r="P3" s="72" t="s">
        <v>698</v>
      </c>
      <c r="Q3" s="72" t="s">
        <v>699</v>
      </c>
      <c r="R3" s="214"/>
    </row>
    <row r="4" spans="1:18" s="3" customFormat="1" ht="135.75" customHeight="1" x14ac:dyDescent="0.3">
      <c r="A4" s="234" t="s">
        <v>500</v>
      </c>
      <c r="B4" s="234" t="s">
        <v>499</v>
      </c>
      <c r="C4" s="233" t="s">
        <v>498</v>
      </c>
      <c r="D4" s="233" t="s">
        <v>497</v>
      </c>
      <c r="E4" s="249">
        <v>1</v>
      </c>
      <c r="F4" s="249">
        <v>1</v>
      </c>
      <c r="G4" s="199" t="s">
        <v>496</v>
      </c>
      <c r="H4" s="26" t="s">
        <v>495</v>
      </c>
      <c r="I4" s="233" t="s">
        <v>466</v>
      </c>
      <c r="J4" s="233" t="s">
        <v>466</v>
      </c>
      <c r="K4" s="215">
        <v>1</v>
      </c>
      <c r="L4" s="241">
        <v>1</v>
      </c>
      <c r="M4" s="243">
        <f>(L4/K4)*1</f>
        <v>1</v>
      </c>
      <c r="N4" s="26" t="s">
        <v>511</v>
      </c>
      <c r="O4" s="26" t="s">
        <v>512</v>
      </c>
      <c r="P4" s="10">
        <v>157</v>
      </c>
      <c r="Q4" s="26" t="s">
        <v>513</v>
      </c>
      <c r="R4" s="26" t="s">
        <v>783</v>
      </c>
    </row>
    <row r="5" spans="1:18" s="3" customFormat="1" ht="248.4" x14ac:dyDescent="0.3">
      <c r="A5" s="234"/>
      <c r="B5" s="234"/>
      <c r="C5" s="233"/>
      <c r="D5" s="233"/>
      <c r="E5" s="249"/>
      <c r="F5" s="249"/>
      <c r="G5" s="201"/>
      <c r="H5" s="26" t="s">
        <v>494</v>
      </c>
      <c r="I5" s="233"/>
      <c r="J5" s="233"/>
      <c r="K5" s="216"/>
      <c r="L5" s="242"/>
      <c r="M5" s="244"/>
      <c r="N5" s="26" t="s">
        <v>511</v>
      </c>
      <c r="O5" s="26" t="s">
        <v>512</v>
      </c>
      <c r="P5" s="10">
        <v>157</v>
      </c>
      <c r="Q5" s="26" t="s">
        <v>513</v>
      </c>
      <c r="R5" s="26" t="s">
        <v>742</v>
      </c>
    </row>
    <row r="6" spans="1:18" s="3" customFormat="1" ht="132" customHeight="1" x14ac:dyDescent="0.3">
      <c r="A6" s="234"/>
      <c r="B6" s="234"/>
      <c r="C6" s="233" t="s">
        <v>493</v>
      </c>
      <c r="D6" s="26" t="s">
        <v>492</v>
      </c>
      <c r="E6" s="26">
        <v>1</v>
      </c>
      <c r="F6" s="26">
        <v>1</v>
      </c>
      <c r="G6" s="26" t="s">
        <v>491</v>
      </c>
      <c r="H6" s="26" t="s">
        <v>490</v>
      </c>
      <c r="I6" s="26" t="s">
        <v>476</v>
      </c>
      <c r="J6" s="26" t="s">
        <v>476</v>
      </c>
      <c r="K6" s="29">
        <v>0.9</v>
      </c>
      <c r="L6" s="41">
        <v>0.5</v>
      </c>
      <c r="M6" s="56">
        <f>L6/K6</f>
        <v>0.55555555555555558</v>
      </c>
      <c r="N6" s="26" t="s">
        <v>514</v>
      </c>
      <c r="O6" s="26" t="s">
        <v>515</v>
      </c>
      <c r="P6" s="26">
        <v>190</v>
      </c>
      <c r="Q6" s="12" t="s">
        <v>516</v>
      </c>
      <c r="R6" s="26" t="s">
        <v>758</v>
      </c>
    </row>
    <row r="7" spans="1:18" s="3" customFormat="1" ht="63.75" customHeight="1" x14ac:dyDescent="0.3">
      <c r="A7" s="234"/>
      <c r="B7" s="234"/>
      <c r="C7" s="233"/>
      <c r="D7" s="26" t="s">
        <v>489</v>
      </c>
      <c r="E7" s="26">
        <v>1</v>
      </c>
      <c r="F7" s="26">
        <v>1</v>
      </c>
      <c r="G7" s="26" t="s">
        <v>488</v>
      </c>
      <c r="H7" s="26" t="s">
        <v>487</v>
      </c>
      <c r="I7" s="26" t="s">
        <v>486</v>
      </c>
      <c r="J7" s="26" t="s">
        <v>486</v>
      </c>
      <c r="K7" s="26">
        <v>1</v>
      </c>
      <c r="L7" s="37">
        <v>0.5</v>
      </c>
      <c r="M7" s="56">
        <f>L7/K7</f>
        <v>0.5</v>
      </c>
      <c r="N7" s="10" t="s">
        <v>517</v>
      </c>
      <c r="O7" s="26" t="s">
        <v>518</v>
      </c>
      <c r="P7" s="10">
        <v>265</v>
      </c>
      <c r="Q7" s="26" t="s">
        <v>519</v>
      </c>
      <c r="R7" s="26" t="s">
        <v>759</v>
      </c>
    </row>
    <row r="8" spans="1:18" s="3" customFormat="1" ht="114" customHeight="1" x14ac:dyDescent="0.3">
      <c r="A8" s="234"/>
      <c r="B8" s="234"/>
      <c r="C8" s="26" t="s">
        <v>485</v>
      </c>
      <c r="D8" s="26" t="s">
        <v>484</v>
      </c>
      <c r="E8" s="29">
        <v>0.24</v>
      </c>
      <c r="F8" s="29">
        <v>0.7</v>
      </c>
      <c r="G8" s="29" t="s">
        <v>483</v>
      </c>
      <c r="H8" s="26" t="s">
        <v>482</v>
      </c>
      <c r="I8" s="29" t="s">
        <v>481</v>
      </c>
      <c r="J8" s="29" t="s">
        <v>481</v>
      </c>
      <c r="K8" s="32">
        <v>0.16</v>
      </c>
      <c r="L8" s="42">
        <v>0.16</v>
      </c>
      <c r="M8" s="58">
        <f t="shared" ref="M8:M10" si="0">L8/K8*1</f>
        <v>1</v>
      </c>
      <c r="N8" s="10" t="s">
        <v>517</v>
      </c>
      <c r="O8" s="26" t="s">
        <v>520</v>
      </c>
      <c r="P8" s="10">
        <v>286</v>
      </c>
      <c r="Q8" s="12" t="s">
        <v>521</v>
      </c>
      <c r="R8" s="12" t="s">
        <v>581</v>
      </c>
    </row>
    <row r="9" spans="1:18" s="3" customFormat="1" ht="57" customHeight="1" x14ac:dyDescent="0.3">
      <c r="A9" s="234"/>
      <c r="B9" s="234"/>
      <c r="C9" s="233" t="s">
        <v>480</v>
      </c>
      <c r="D9" s="26" t="s">
        <v>479</v>
      </c>
      <c r="E9" s="26">
        <v>1</v>
      </c>
      <c r="F9" s="26">
        <v>1</v>
      </c>
      <c r="G9" s="26" t="s">
        <v>478</v>
      </c>
      <c r="H9" s="26" t="s">
        <v>477</v>
      </c>
      <c r="I9" s="26" t="s">
        <v>476</v>
      </c>
      <c r="J9" s="26" t="s">
        <v>476</v>
      </c>
      <c r="K9" s="26">
        <v>1</v>
      </c>
      <c r="L9" s="12">
        <v>1</v>
      </c>
      <c r="M9" s="58">
        <f t="shared" si="0"/>
        <v>1</v>
      </c>
      <c r="N9" s="26" t="s">
        <v>514</v>
      </c>
      <c r="O9" s="26" t="s">
        <v>515</v>
      </c>
      <c r="P9" s="26">
        <v>190</v>
      </c>
      <c r="Q9" s="12" t="s">
        <v>516</v>
      </c>
      <c r="R9" s="12" t="s">
        <v>582</v>
      </c>
    </row>
    <row r="10" spans="1:18" s="3" customFormat="1" ht="55.5" customHeight="1" x14ac:dyDescent="0.3">
      <c r="A10" s="234"/>
      <c r="B10" s="234"/>
      <c r="C10" s="233"/>
      <c r="D10" s="26" t="s">
        <v>475</v>
      </c>
      <c r="E10" s="26">
        <v>1</v>
      </c>
      <c r="F10" s="26">
        <v>1</v>
      </c>
      <c r="G10" s="26" t="s">
        <v>474</v>
      </c>
      <c r="H10" s="26" t="s">
        <v>473</v>
      </c>
      <c r="I10" s="26" t="s">
        <v>472</v>
      </c>
      <c r="J10" s="26" t="s">
        <v>472</v>
      </c>
      <c r="K10" s="26">
        <v>1</v>
      </c>
      <c r="L10" s="12">
        <v>1</v>
      </c>
      <c r="M10" s="58">
        <f t="shared" si="0"/>
        <v>1</v>
      </c>
      <c r="N10" s="26" t="s">
        <v>514</v>
      </c>
      <c r="O10" s="26" t="s">
        <v>515</v>
      </c>
      <c r="P10" s="26">
        <v>190</v>
      </c>
      <c r="Q10" s="12" t="s">
        <v>516</v>
      </c>
      <c r="R10" s="12" t="s">
        <v>760</v>
      </c>
    </row>
    <row r="11" spans="1:18" s="3" customFormat="1" ht="75.75" customHeight="1" x14ac:dyDescent="0.3">
      <c r="A11" s="234"/>
      <c r="B11" s="234" t="s">
        <v>471</v>
      </c>
      <c r="C11" s="233" t="s">
        <v>470</v>
      </c>
      <c r="D11" s="233" t="s">
        <v>469</v>
      </c>
      <c r="E11" s="199">
        <v>40</v>
      </c>
      <c r="F11" s="199">
        <v>100</v>
      </c>
      <c r="G11" s="199" t="s">
        <v>468</v>
      </c>
      <c r="H11" s="26" t="s">
        <v>467</v>
      </c>
      <c r="I11" s="233" t="s">
        <v>466</v>
      </c>
      <c r="J11" s="233" t="s">
        <v>466</v>
      </c>
      <c r="K11" s="215">
        <v>1</v>
      </c>
      <c r="L11" s="217">
        <v>0.5</v>
      </c>
      <c r="M11" s="219">
        <f>L11/K11</f>
        <v>0.5</v>
      </c>
      <c r="N11" s="199" t="s">
        <v>514</v>
      </c>
      <c r="O11" s="199" t="s">
        <v>515</v>
      </c>
      <c r="P11" s="199">
        <v>190</v>
      </c>
      <c r="Q11" s="204" t="s">
        <v>516</v>
      </c>
      <c r="R11" s="199" t="s">
        <v>761</v>
      </c>
    </row>
    <row r="12" spans="1:18" s="3" customFormat="1" ht="92.25" customHeight="1" x14ac:dyDescent="0.3">
      <c r="A12" s="234"/>
      <c r="B12" s="234"/>
      <c r="C12" s="233"/>
      <c r="D12" s="233"/>
      <c r="E12" s="201"/>
      <c r="F12" s="201"/>
      <c r="G12" s="201"/>
      <c r="H12" s="26" t="s">
        <v>755</v>
      </c>
      <c r="I12" s="233"/>
      <c r="J12" s="233"/>
      <c r="K12" s="216"/>
      <c r="L12" s="218"/>
      <c r="M12" s="219"/>
      <c r="N12" s="201"/>
      <c r="O12" s="201"/>
      <c r="P12" s="201"/>
      <c r="Q12" s="205"/>
      <c r="R12" s="201"/>
    </row>
    <row r="13" spans="1:18" s="3" customFormat="1" ht="78.75" customHeight="1" x14ac:dyDescent="0.3">
      <c r="A13" s="234"/>
      <c r="B13" s="234"/>
      <c r="C13" s="233"/>
      <c r="D13" s="233" t="s">
        <v>465</v>
      </c>
      <c r="E13" s="29"/>
      <c r="F13" s="29"/>
      <c r="G13" s="215" t="s">
        <v>464</v>
      </c>
      <c r="H13" s="26" t="s">
        <v>463</v>
      </c>
      <c r="I13" s="249" t="s">
        <v>462</v>
      </c>
      <c r="J13" s="249" t="s">
        <v>462</v>
      </c>
      <c r="K13" s="215">
        <v>0.06</v>
      </c>
      <c r="L13" s="217">
        <v>0.06</v>
      </c>
      <c r="M13" s="222">
        <f>L13/K13*1</f>
        <v>1</v>
      </c>
      <c r="N13" s="26" t="s">
        <v>511</v>
      </c>
      <c r="O13" s="26" t="s">
        <v>808</v>
      </c>
      <c r="P13" s="26" t="s">
        <v>807</v>
      </c>
      <c r="Q13" s="26" t="s">
        <v>809</v>
      </c>
      <c r="R13" s="199" t="s">
        <v>806</v>
      </c>
    </row>
    <row r="14" spans="1:18" s="3" customFormat="1" ht="82.8" x14ac:dyDescent="0.3">
      <c r="A14" s="234"/>
      <c r="B14" s="234"/>
      <c r="C14" s="233"/>
      <c r="D14" s="233"/>
      <c r="E14" s="29">
        <v>0.22</v>
      </c>
      <c r="F14" s="29">
        <v>0.6</v>
      </c>
      <c r="G14" s="220"/>
      <c r="H14" s="26" t="s">
        <v>461</v>
      </c>
      <c r="I14" s="249"/>
      <c r="J14" s="249"/>
      <c r="K14" s="220"/>
      <c r="L14" s="221"/>
      <c r="M14" s="223"/>
      <c r="N14" s="26" t="s">
        <v>505</v>
      </c>
      <c r="O14" s="26" t="s">
        <v>506</v>
      </c>
      <c r="P14" s="10">
        <v>73</v>
      </c>
      <c r="Q14" s="26" t="s">
        <v>507</v>
      </c>
      <c r="R14" s="200"/>
    </row>
    <row r="15" spans="1:18" s="3" customFormat="1" ht="82.8" x14ac:dyDescent="0.3">
      <c r="A15" s="234"/>
      <c r="B15" s="234"/>
      <c r="C15" s="233"/>
      <c r="D15" s="233"/>
      <c r="E15" s="29"/>
      <c r="F15" s="29"/>
      <c r="G15" s="216"/>
      <c r="H15" s="26" t="s">
        <v>461</v>
      </c>
      <c r="I15" s="249"/>
      <c r="J15" s="249"/>
      <c r="K15" s="216"/>
      <c r="L15" s="218"/>
      <c r="M15" s="224"/>
      <c r="N15" s="26" t="s">
        <v>505</v>
      </c>
      <c r="O15" s="26" t="s">
        <v>506</v>
      </c>
      <c r="P15" s="10">
        <v>73</v>
      </c>
      <c r="Q15" s="26" t="s">
        <v>507</v>
      </c>
      <c r="R15" s="201"/>
    </row>
    <row r="16" spans="1:18" s="3" customFormat="1" ht="108.75" customHeight="1" x14ac:dyDescent="0.3">
      <c r="A16" s="234"/>
      <c r="B16" s="234"/>
      <c r="C16" s="233"/>
      <c r="D16" s="26" t="s">
        <v>762</v>
      </c>
      <c r="E16" s="26" t="s">
        <v>460</v>
      </c>
      <c r="F16" s="26">
        <v>1</v>
      </c>
      <c r="G16" s="26" t="s">
        <v>459</v>
      </c>
      <c r="H16" s="26" t="s">
        <v>763</v>
      </c>
      <c r="I16" s="26" t="s">
        <v>455</v>
      </c>
      <c r="J16" s="26" t="s">
        <v>455</v>
      </c>
      <c r="K16" s="10">
        <v>0.3</v>
      </c>
      <c r="L16" s="43">
        <v>0.2</v>
      </c>
      <c r="M16" s="34">
        <f>+L16/K16</f>
        <v>0.66666666666666674</v>
      </c>
      <c r="N16" s="26" t="s">
        <v>505</v>
      </c>
      <c r="O16" s="26" t="s">
        <v>506</v>
      </c>
      <c r="P16" s="10">
        <v>73</v>
      </c>
      <c r="Q16" s="26" t="s">
        <v>507</v>
      </c>
      <c r="R16" s="26" t="s">
        <v>730</v>
      </c>
    </row>
    <row r="17" spans="1:18" s="3" customFormat="1" ht="142.5" customHeight="1" x14ac:dyDescent="0.3">
      <c r="A17" s="234"/>
      <c r="B17" s="234"/>
      <c r="C17" s="233"/>
      <c r="D17" s="233" t="s">
        <v>458</v>
      </c>
      <c r="E17" s="233">
        <v>10</v>
      </c>
      <c r="F17" s="233">
        <v>12</v>
      </c>
      <c r="G17" s="199" t="s">
        <v>457</v>
      </c>
      <c r="H17" s="26" t="s">
        <v>456</v>
      </c>
      <c r="I17" s="233" t="s">
        <v>455</v>
      </c>
      <c r="J17" s="233" t="s">
        <v>455</v>
      </c>
      <c r="K17" s="225">
        <v>8</v>
      </c>
      <c r="L17" s="245">
        <v>7</v>
      </c>
      <c r="M17" s="222">
        <f>+L17/K17</f>
        <v>0.875</v>
      </c>
      <c r="N17" s="26" t="s">
        <v>620</v>
      </c>
      <c r="O17" s="26" t="s">
        <v>619</v>
      </c>
      <c r="P17" s="26" t="s">
        <v>618</v>
      </c>
      <c r="Q17" s="26" t="s">
        <v>689</v>
      </c>
      <c r="R17" s="199" t="s">
        <v>792</v>
      </c>
    </row>
    <row r="18" spans="1:18" s="3" customFormat="1" ht="110.4" x14ac:dyDescent="0.3">
      <c r="A18" s="234"/>
      <c r="B18" s="234"/>
      <c r="C18" s="233"/>
      <c r="D18" s="233"/>
      <c r="E18" s="233"/>
      <c r="F18" s="233"/>
      <c r="G18" s="201"/>
      <c r="H18" s="26" t="s">
        <v>454</v>
      </c>
      <c r="I18" s="233"/>
      <c r="J18" s="233"/>
      <c r="K18" s="226"/>
      <c r="L18" s="246"/>
      <c r="M18" s="224"/>
      <c r="N18" s="26" t="s">
        <v>517</v>
      </c>
      <c r="O18" s="26" t="s">
        <v>520</v>
      </c>
      <c r="P18" s="10">
        <v>284</v>
      </c>
      <c r="Q18" s="26" t="s">
        <v>563</v>
      </c>
      <c r="R18" s="201"/>
    </row>
    <row r="19" spans="1:18" s="3" customFormat="1" ht="96" customHeight="1" x14ac:dyDescent="0.3">
      <c r="A19" s="234"/>
      <c r="B19" s="234"/>
      <c r="C19" s="233"/>
      <c r="D19" s="26" t="s">
        <v>453</v>
      </c>
      <c r="E19" s="29">
        <v>0.2</v>
      </c>
      <c r="F19" s="29">
        <v>0.6</v>
      </c>
      <c r="G19" s="29" t="s">
        <v>452</v>
      </c>
      <c r="H19" s="26" t="s">
        <v>451</v>
      </c>
      <c r="I19" s="29" t="s">
        <v>447</v>
      </c>
      <c r="J19" s="29" t="s">
        <v>447</v>
      </c>
      <c r="K19" s="29">
        <v>0.1</v>
      </c>
      <c r="L19" s="44">
        <v>0.05</v>
      </c>
      <c r="M19" s="57">
        <f>L19/K19</f>
        <v>0.5</v>
      </c>
      <c r="N19" s="26" t="s">
        <v>624</v>
      </c>
      <c r="O19" s="26" t="s">
        <v>623</v>
      </c>
      <c r="P19" s="26" t="s">
        <v>622</v>
      </c>
      <c r="Q19" s="26" t="s">
        <v>621</v>
      </c>
      <c r="R19" s="26" t="s">
        <v>793</v>
      </c>
    </row>
    <row r="20" spans="1:18" s="3" customFormat="1" ht="114.75" customHeight="1" x14ac:dyDescent="0.3">
      <c r="A20" s="234"/>
      <c r="B20" s="234"/>
      <c r="C20" s="233"/>
      <c r="D20" s="26" t="s">
        <v>450</v>
      </c>
      <c r="E20" s="29">
        <v>0.2</v>
      </c>
      <c r="F20" s="29">
        <v>0.8</v>
      </c>
      <c r="G20" s="29" t="s">
        <v>449</v>
      </c>
      <c r="H20" s="26" t="s">
        <v>448</v>
      </c>
      <c r="I20" s="29" t="s">
        <v>447</v>
      </c>
      <c r="J20" s="29" t="s">
        <v>447</v>
      </c>
      <c r="K20" s="29">
        <v>0.35</v>
      </c>
      <c r="L20" s="41">
        <v>0.2</v>
      </c>
      <c r="M20" s="57">
        <f>L20/K20</f>
        <v>0.57142857142857151</v>
      </c>
      <c r="N20" s="26" t="s">
        <v>624</v>
      </c>
      <c r="O20" s="26" t="s">
        <v>623</v>
      </c>
      <c r="P20" s="26" t="s">
        <v>622</v>
      </c>
      <c r="Q20" s="26" t="s">
        <v>621</v>
      </c>
      <c r="R20" s="26" t="s">
        <v>764</v>
      </c>
    </row>
    <row r="21" spans="1:18" s="3" customFormat="1" ht="92.25" customHeight="1" x14ac:dyDescent="0.3">
      <c r="A21" s="234"/>
      <c r="B21" s="234"/>
      <c r="C21" s="233"/>
      <c r="D21" s="26" t="s">
        <v>446</v>
      </c>
      <c r="E21" s="26">
        <v>10</v>
      </c>
      <c r="F21" s="26">
        <v>30</v>
      </c>
      <c r="G21" s="26" t="s">
        <v>445</v>
      </c>
      <c r="H21" s="26" t="s">
        <v>444</v>
      </c>
      <c r="I21" s="249" t="s">
        <v>443</v>
      </c>
      <c r="J21" s="249" t="s">
        <v>443</v>
      </c>
      <c r="K21" s="32">
        <v>0.1</v>
      </c>
      <c r="L21" s="42">
        <v>0.05</v>
      </c>
      <c r="M21" s="57">
        <f>L21/K21</f>
        <v>0.5</v>
      </c>
      <c r="N21" s="26" t="s">
        <v>514</v>
      </c>
      <c r="O21" s="26" t="s">
        <v>515</v>
      </c>
      <c r="P21" s="26">
        <v>190</v>
      </c>
      <c r="Q21" s="12" t="s">
        <v>516</v>
      </c>
      <c r="R21" s="26" t="s">
        <v>794</v>
      </c>
    </row>
    <row r="22" spans="1:18" s="3" customFormat="1" ht="71.25" customHeight="1" x14ac:dyDescent="0.3">
      <c r="A22" s="234"/>
      <c r="B22" s="234" t="s">
        <v>442</v>
      </c>
      <c r="C22" s="233" t="s">
        <v>441</v>
      </c>
      <c r="D22" s="26" t="s">
        <v>440</v>
      </c>
      <c r="E22" s="29">
        <v>0.2</v>
      </c>
      <c r="F22" s="29">
        <v>0.8</v>
      </c>
      <c r="G22" s="29" t="s">
        <v>437</v>
      </c>
      <c r="H22" s="26" t="s">
        <v>439</v>
      </c>
      <c r="I22" s="249"/>
      <c r="J22" s="249"/>
      <c r="K22" s="29">
        <v>0.02</v>
      </c>
      <c r="L22" s="41">
        <v>0.02</v>
      </c>
      <c r="M22" s="58">
        <f>L22/K22*1</f>
        <v>1</v>
      </c>
      <c r="N22" s="26" t="s">
        <v>628</v>
      </c>
      <c r="O22" s="26" t="s">
        <v>627</v>
      </c>
      <c r="P22" s="26" t="s">
        <v>626</v>
      </c>
      <c r="Q22" s="12" t="s">
        <v>625</v>
      </c>
      <c r="R22" s="26" t="s">
        <v>583</v>
      </c>
    </row>
    <row r="23" spans="1:18" s="3" customFormat="1" ht="102" customHeight="1" x14ac:dyDescent="0.3">
      <c r="A23" s="234"/>
      <c r="B23" s="234"/>
      <c r="C23" s="233"/>
      <c r="D23" s="26" t="s">
        <v>438</v>
      </c>
      <c r="E23" s="29">
        <v>0.1</v>
      </c>
      <c r="F23" s="29">
        <v>0.3</v>
      </c>
      <c r="G23" s="29" t="s">
        <v>437</v>
      </c>
      <c r="H23" s="26" t="s">
        <v>436</v>
      </c>
      <c r="I23" s="249"/>
      <c r="J23" s="215"/>
      <c r="K23" s="24">
        <v>0.03</v>
      </c>
      <c r="L23" s="45">
        <v>0.03</v>
      </c>
      <c r="M23" s="59">
        <v>1</v>
      </c>
      <c r="N23" s="26" t="s">
        <v>628</v>
      </c>
      <c r="O23" s="26" t="s">
        <v>627</v>
      </c>
      <c r="P23" s="26" t="s">
        <v>626</v>
      </c>
      <c r="Q23" s="12" t="s">
        <v>625</v>
      </c>
      <c r="R23" s="25" t="s">
        <v>784</v>
      </c>
    </row>
    <row r="24" spans="1:18" s="3" customFormat="1" ht="48.75" customHeight="1" x14ac:dyDescent="0.3">
      <c r="A24" s="234" t="s">
        <v>435</v>
      </c>
      <c r="B24" s="234" t="s">
        <v>434</v>
      </c>
      <c r="C24" s="233" t="s">
        <v>433</v>
      </c>
      <c r="D24" s="233" t="s">
        <v>432</v>
      </c>
      <c r="E24" s="215" t="s">
        <v>407</v>
      </c>
      <c r="F24" s="199">
        <v>1</v>
      </c>
      <c r="G24" s="215" t="s">
        <v>431</v>
      </c>
      <c r="H24" s="31" t="s">
        <v>430</v>
      </c>
      <c r="I24" s="249" t="s">
        <v>415</v>
      </c>
      <c r="J24" s="249" t="s">
        <v>415</v>
      </c>
      <c r="K24" s="225">
        <v>1</v>
      </c>
      <c r="L24" s="245">
        <v>1</v>
      </c>
      <c r="M24" s="264">
        <f>L24/K24*1</f>
        <v>1</v>
      </c>
      <c r="N24" s="26" t="s">
        <v>508</v>
      </c>
      <c r="O24" s="26" t="s">
        <v>528</v>
      </c>
      <c r="P24" s="26">
        <v>232</v>
      </c>
      <c r="Q24" s="26" t="s">
        <v>527</v>
      </c>
      <c r="R24" s="199" t="s">
        <v>765</v>
      </c>
    </row>
    <row r="25" spans="1:18" s="3" customFormat="1" ht="90" customHeight="1" x14ac:dyDescent="0.3">
      <c r="A25" s="234"/>
      <c r="B25" s="234"/>
      <c r="C25" s="233"/>
      <c r="D25" s="233"/>
      <c r="E25" s="216"/>
      <c r="F25" s="201"/>
      <c r="G25" s="216"/>
      <c r="H25" s="31" t="s">
        <v>429</v>
      </c>
      <c r="I25" s="249"/>
      <c r="J25" s="249"/>
      <c r="K25" s="226"/>
      <c r="L25" s="246"/>
      <c r="M25" s="265"/>
      <c r="N25" s="26" t="s">
        <v>508</v>
      </c>
      <c r="O25" s="26" t="s">
        <v>528</v>
      </c>
      <c r="P25" s="26">
        <v>232</v>
      </c>
      <c r="Q25" s="26" t="s">
        <v>527</v>
      </c>
      <c r="R25" s="201"/>
    </row>
    <row r="26" spans="1:18" s="3" customFormat="1" ht="120" customHeight="1" x14ac:dyDescent="0.3">
      <c r="A26" s="234"/>
      <c r="B26" s="234"/>
      <c r="C26" s="233" t="s">
        <v>428</v>
      </c>
      <c r="D26" s="26" t="s">
        <v>427</v>
      </c>
      <c r="E26" s="29" t="s">
        <v>407</v>
      </c>
      <c r="F26" s="26">
        <v>1</v>
      </c>
      <c r="G26" s="29" t="s">
        <v>426</v>
      </c>
      <c r="H26" s="26" t="s">
        <v>425</v>
      </c>
      <c r="I26" s="249" t="s">
        <v>415</v>
      </c>
      <c r="J26" s="249" t="s">
        <v>415</v>
      </c>
      <c r="K26" s="10">
        <v>0.1</v>
      </c>
      <c r="L26" s="38">
        <v>0.1</v>
      </c>
      <c r="M26" s="60">
        <v>0.3</v>
      </c>
      <c r="N26" s="26" t="s">
        <v>810</v>
      </c>
      <c r="O26" s="26" t="s">
        <v>811</v>
      </c>
      <c r="P26" s="26">
        <v>157</v>
      </c>
      <c r="Q26" s="12" t="s">
        <v>625</v>
      </c>
      <c r="R26" s="26" t="s">
        <v>766</v>
      </c>
    </row>
    <row r="27" spans="1:18" s="3" customFormat="1" ht="75.75" customHeight="1" x14ac:dyDescent="0.3">
      <c r="A27" s="234"/>
      <c r="B27" s="234"/>
      <c r="C27" s="233"/>
      <c r="D27" s="26" t="s">
        <v>424</v>
      </c>
      <c r="E27" s="29">
        <v>0.8</v>
      </c>
      <c r="F27" s="29">
        <v>0.8</v>
      </c>
      <c r="G27" s="29" t="s">
        <v>423</v>
      </c>
      <c r="H27" s="26" t="s">
        <v>422</v>
      </c>
      <c r="I27" s="249"/>
      <c r="J27" s="249"/>
      <c r="K27" s="10">
        <v>0.4</v>
      </c>
      <c r="L27" s="38" t="s">
        <v>38</v>
      </c>
      <c r="M27" s="55" t="s">
        <v>38</v>
      </c>
      <c r="N27" s="26"/>
      <c r="O27" s="26"/>
      <c r="P27" s="26"/>
      <c r="Q27" s="12"/>
      <c r="R27" s="12" t="s">
        <v>584</v>
      </c>
    </row>
    <row r="28" spans="1:18" s="3" customFormat="1" ht="92.25" customHeight="1" x14ac:dyDescent="0.3">
      <c r="A28" s="234"/>
      <c r="B28" s="234"/>
      <c r="C28" s="233"/>
      <c r="D28" s="26" t="s">
        <v>421</v>
      </c>
      <c r="E28" s="26" t="s">
        <v>421</v>
      </c>
      <c r="F28" s="26" t="s">
        <v>421</v>
      </c>
      <c r="G28" s="26" t="s">
        <v>421</v>
      </c>
      <c r="H28" s="26" t="s">
        <v>421</v>
      </c>
      <c r="I28" s="249"/>
      <c r="J28" s="249"/>
      <c r="K28" s="26">
        <v>0.1</v>
      </c>
      <c r="L28" s="38">
        <v>0.1</v>
      </c>
      <c r="M28" s="61">
        <f>+L28/K28</f>
        <v>1</v>
      </c>
      <c r="N28" s="26" t="s">
        <v>633</v>
      </c>
      <c r="O28" s="26" t="s">
        <v>632</v>
      </c>
      <c r="P28" s="26" t="s">
        <v>631</v>
      </c>
      <c r="Q28" s="12" t="s">
        <v>630</v>
      </c>
      <c r="R28" s="26" t="s">
        <v>767</v>
      </c>
    </row>
    <row r="29" spans="1:18" s="3" customFormat="1" ht="86.25" customHeight="1" x14ac:dyDescent="0.3">
      <c r="A29" s="234"/>
      <c r="B29" s="30" t="s">
        <v>420</v>
      </c>
      <c r="C29" s="26" t="s">
        <v>419</v>
      </c>
      <c r="D29" s="26" t="s">
        <v>418</v>
      </c>
      <c r="E29" s="26" t="s">
        <v>384</v>
      </c>
      <c r="F29" s="26">
        <v>1</v>
      </c>
      <c r="G29" s="26" t="s">
        <v>417</v>
      </c>
      <c r="H29" s="26" t="s">
        <v>416</v>
      </c>
      <c r="I29" s="26" t="s">
        <v>415</v>
      </c>
      <c r="J29" s="26" t="s">
        <v>415</v>
      </c>
      <c r="K29" s="10">
        <v>0.1</v>
      </c>
      <c r="L29" s="38" t="s">
        <v>38</v>
      </c>
      <c r="M29" s="62" t="s">
        <v>38</v>
      </c>
      <c r="N29" s="26" t="s">
        <v>514</v>
      </c>
      <c r="O29" s="26" t="s">
        <v>515</v>
      </c>
      <c r="P29" s="26">
        <v>190</v>
      </c>
      <c r="Q29" s="12" t="s">
        <v>516</v>
      </c>
      <c r="R29" s="39" t="s">
        <v>768</v>
      </c>
    </row>
    <row r="30" spans="1:18" s="3" customFormat="1" ht="114" customHeight="1" x14ac:dyDescent="0.3">
      <c r="A30" s="234"/>
      <c r="B30" s="234" t="s">
        <v>414</v>
      </c>
      <c r="C30" s="233" t="s">
        <v>413</v>
      </c>
      <c r="D30" s="26" t="s">
        <v>412</v>
      </c>
      <c r="E30" s="26" t="s">
        <v>321</v>
      </c>
      <c r="F30" s="26" t="s">
        <v>320</v>
      </c>
      <c r="G30" s="26" t="s">
        <v>411</v>
      </c>
      <c r="H30" s="26" t="s">
        <v>410</v>
      </c>
      <c r="I30" s="233" t="s">
        <v>409</v>
      </c>
      <c r="J30" s="233" t="s">
        <v>409</v>
      </c>
      <c r="K30" s="10">
        <v>6</v>
      </c>
      <c r="L30" s="38">
        <v>6</v>
      </c>
      <c r="M30" s="61">
        <f t="shared" ref="M30:M37" si="1">L30/K30*1</f>
        <v>1</v>
      </c>
      <c r="N30" s="26" t="s">
        <v>511</v>
      </c>
      <c r="O30" s="26" t="s">
        <v>522</v>
      </c>
      <c r="P30" s="10">
        <v>132</v>
      </c>
      <c r="Q30" s="26" t="s">
        <v>523</v>
      </c>
      <c r="R30" s="26" t="s">
        <v>769</v>
      </c>
    </row>
    <row r="31" spans="1:18" s="3" customFormat="1" ht="87" customHeight="1" x14ac:dyDescent="0.3">
      <c r="A31" s="234"/>
      <c r="B31" s="234"/>
      <c r="C31" s="233"/>
      <c r="D31" s="26" t="s">
        <v>408</v>
      </c>
      <c r="E31" s="29" t="s">
        <v>407</v>
      </c>
      <c r="F31" s="26">
        <v>1</v>
      </c>
      <c r="G31" s="26" t="s">
        <v>406</v>
      </c>
      <c r="H31" s="26" t="s">
        <v>405</v>
      </c>
      <c r="I31" s="233"/>
      <c r="J31" s="233"/>
      <c r="K31" s="10">
        <v>0.4</v>
      </c>
      <c r="L31" s="38">
        <v>0.4</v>
      </c>
      <c r="M31" s="61">
        <f t="shared" si="1"/>
        <v>1</v>
      </c>
      <c r="N31" s="26" t="s">
        <v>511</v>
      </c>
      <c r="O31" s="26" t="s">
        <v>522</v>
      </c>
      <c r="P31" s="26">
        <v>134</v>
      </c>
      <c r="Q31" s="26" t="s">
        <v>524</v>
      </c>
      <c r="R31" s="26" t="s">
        <v>585</v>
      </c>
    </row>
    <row r="32" spans="1:18" s="3" customFormat="1" ht="120" customHeight="1" x14ac:dyDescent="0.3">
      <c r="A32" s="234"/>
      <c r="B32" s="234"/>
      <c r="C32" s="233" t="s">
        <v>404</v>
      </c>
      <c r="D32" s="26" t="s">
        <v>403</v>
      </c>
      <c r="E32" s="26">
        <v>8</v>
      </c>
      <c r="F32" s="26">
        <v>12</v>
      </c>
      <c r="G32" s="26" t="s">
        <v>402</v>
      </c>
      <c r="H32" s="26" t="s">
        <v>401</v>
      </c>
      <c r="I32" s="233" t="s">
        <v>400</v>
      </c>
      <c r="J32" s="233" t="s">
        <v>400</v>
      </c>
      <c r="K32" s="10">
        <v>0.4</v>
      </c>
      <c r="L32" s="38">
        <v>0.4</v>
      </c>
      <c r="M32" s="61">
        <f t="shared" si="1"/>
        <v>1</v>
      </c>
      <c r="N32" s="26" t="s">
        <v>514</v>
      </c>
      <c r="O32" s="26" t="s">
        <v>525</v>
      </c>
      <c r="P32" s="10">
        <v>186</v>
      </c>
      <c r="Q32" s="26" t="s">
        <v>526</v>
      </c>
      <c r="R32" s="26" t="s">
        <v>586</v>
      </c>
    </row>
    <row r="33" spans="1:22" s="3" customFormat="1" ht="104.25" customHeight="1" x14ac:dyDescent="0.3">
      <c r="A33" s="234"/>
      <c r="B33" s="234"/>
      <c r="C33" s="233"/>
      <c r="D33" s="26" t="s">
        <v>399</v>
      </c>
      <c r="E33" s="26" t="s">
        <v>384</v>
      </c>
      <c r="F33" s="26">
        <v>1</v>
      </c>
      <c r="G33" s="26" t="s">
        <v>398</v>
      </c>
      <c r="H33" s="26" t="s">
        <v>397</v>
      </c>
      <c r="I33" s="233"/>
      <c r="J33" s="233"/>
      <c r="K33" s="10">
        <v>0.4</v>
      </c>
      <c r="L33" s="38" t="s">
        <v>38</v>
      </c>
      <c r="M33" s="63" t="s">
        <v>38</v>
      </c>
      <c r="N33" s="26" t="s">
        <v>514</v>
      </c>
      <c r="O33" s="26" t="s">
        <v>525</v>
      </c>
      <c r="P33" s="10">
        <v>186</v>
      </c>
      <c r="Q33" s="26" t="s">
        <v>526</v>
      </c>
      <c r="R33" s="26" t="s">
        <v>770</v>
      </c>
    </row>
    <row r="34" spans="1:22" s="3" customFormat="1" ht="111" customHeight="1" x14ac:dyDescent="0.3">
      <c r="A34" s="234"/>
      <c r="B34" s="234" t="s">
        <v>396</v>
      </c>
      <c r="C34" s="233" t="s">
        <v>395</v>
      </c>
      <c r="D34" s="26" t="s">
        <v>394</v>
      </c>
      <c r="E34" s="26" t="s">
        <v>384</v>
      </c>
      <c r="F34" s="26">
        <v>1</v>
      </c>
      <c r="G34" s="26" t="s">
        <v>393</v>
      </c>
      <c r="H34" s="26" t="s">
        <v>392</v>
      </c>
      <c r="I34" s="233" t="s">
        <v>391</v>
      </c>
      <c r="J34" s="233" t="s">
        <v>391</v>
      </c>
      <c r="K34" s="10">
        <v>0.4</v>
      </c>
      <c r="L34" s="38">
        <v>0.2</v>
      </c>
      <c r="M34" s="57">
        <f>L34/K34</f>
        <v>0.5</v>
      </c>
      <c r="N34" s="26" t="s">
        <v>508</v>
      </c>
      <c r="O34" s="26" t="s">
        <v>509</v>
      </c>
      <c r="P34" s="10">
        <v>226</v>
      </c>
      <c r="Q34" s="26" t="s">
        <v>510</v>
      </c>
      <c r="R34" s="26" t="s">
        <v>708</v>
      </c>
    </row>
    <row r="35" spans="1:22" s="3" customFormat="1" ht="90" customHeight="1" x14ac:dyDescent="0.3">
      <c r="A35" s="234"/>
      <c r="B35" s="234"/>
      <c r="C35" s="233"/>
      <c r="D35" s="26" t="s">
        <v>390</v>
      </c>
      <c r="E35" s="26" t="s">
        <v>384</v>
      </c>
      <c r="F35" s="26">
        <v>1</v>
      </c>
      <c r="G35" s="26" t="s">
        <v>389</v>
      </c>
      <c r="H35" s="26" t="s">
        <v>388</v>
      </c>
      <c r="I35" s="233"/>
      <c r="J35" s="233"/>
      <c r="K35" s="40">
        <v>10</v>
      </c>
      <c r="L35" s="38">
        <v>10</v>
      </c>
      <c r="M35" s="58">
        <f t="shared" si="1"/>
        <v>1</v>
      </c>
      <c r="N35" s="26" t="s">
        <v>785</v>
      </c>
      <c r="O35" s="26" t="s">
        <v>771</v>
      </c>
      <c r="P35" s="26">
        <v>157</v>
      </c>
      <c r="Q35" s="12" t="s">
        <v>772</v>
      </c>
      <c r="R35" s="26" t="s">
        <v>786</v>
      </c>
    </row>
    <row r="36" spans="1:22" s="3" customFormat="1" ht="117.75" customHeight="1" x14ac:dyDescent="0.3">
      <c r="A36" s="234"/>
      <c r="B36" s="234" t="s">
        <v>387</v>
      </c>
      <c r="C36" s="233" t="s">
        <v>386</v>
      </c>
      <c r="D36" s="26" t="s">
        <v>385</v>
      </c>
      <c r="E36" s="26" t="s">
        <v>384</v>
      </c>
      <c r="F36" s="26">
        <v>1</v>
      </c>
      <c r="G36" s="26" t="s">
        <v>372</v>
      </c>
      <c r="H36" s="26" t="s">
        <v>383</v>
      </c>
      <c r="I36" s="233" t="s">
        <v>363</v>
      </c>
      <c r="J36" s="233" t="s">
        <v>363</v>
      </c>
      <c r="K36" s="40">
        <v>10</v>
      </c>
      <c r="L36" s="38">
        <v>10</v>
      </c>
      <c r="M36" s="58">
        <f t="shared" si="1"/>
        <v>1</v>
      </c>
      <c r="N36" s="26" t="s">
        <v>638</v>
      </c>
      <c r="O36" s="26" t="s">
        <v>637</v>
      </c>
      <c r="P36" s="26" t="s">
        <v>635</v>
      </c>
      <c r="Q36" s="26" t="s">
        <v>634</v>
      </c>
      <c r="R36" s="26" t="s">
        <v>787</v>
      </c>
    </row>
    <row r="37" spans="1:22" s="3" customFormat="1" ht="93" customHeight="1" x14ac:dyDescent="0.3">
      <c r="A37" s="234"/>
      <c r="B37" s="234"/>
      <c r="C37" s="233"/>
      <c r="D37" s="250" t="s">
        <v>382</v>
      </c>
      <c r="E37" s="215">
        <v>0.2</v>
      </c>
      <c r="F37" s="215">
        <v>0.8</v>
      </c>
      <c r="G37" s="215" t="s">
        <v>372</v>
      </c>
      <c r="H37" s="26" t="s">
        <v>381</v>
      </c>
      <c r="I37" s="233"/>
      <c r="J37" s="233"/>
      <c r="K37" s="202">
        <v>0.1</v>
      </c>
      <c r="L37" s="247">
        <v>0.1</v>
      </c>
      <c r="M37" s="222">
        <f t="shared" si="1"/>
        <v>1</v>
      </c>
      <c r="N37" s="26" t="s">
        <v>638</v>
      </c>
      <c r="O37" s="26" t="s">
        <v>637</v>
      </c>
      <c r="P37" s="26" t="s">
        <v>635</v>
      </c>
      <c r="Q37" s="26" t="s">
        <v>634</v>
      </c>
      <c r="R37" s="199" t="s">
        <v>799</v>
      </c>
    </row>
    <row r="38" spans="1:22" s="3" customFormat="1" ht="77.25" customHeight="1" x14ac:dyDescent="0.3">
      <c r="A38" s="234"/>
      <c r="B38" s="234"/>
      <c r="C38" s="233"/>
      <c r="D38" s="250"/>
      <c r="E38" s="216"/>
      <c r="F38" s="216"/>
      <c r="G38" s="216"/>
      <c r="H38" s="26" t="s">
        <v>380</v>
      </c>
      <c r="I38" s="233"/>
      <c r="J38" s="233"/>
      <c r="K38" s="203"/>
      <c r="L38" s="248"/>
      <c r="M38" s="224"/>
      <c r="N38" s="26" t="s">
        <v>514</v>
      </c>
      <c r="O38" s="26" t="s">
        <v>515</v>
      </c>
      <c r="P38" s="26">
        <v>190</v>
      </c>
      <c r="Q38" s="12" t="s">
        <v>516</v>
      </c>
      <c r="R38" s="201"/>
    </row>
    <row r="39" spans="1:22" s="3" customFormat="1" ht="81.75" customHeight="1" x14ac:dyDescent="0.3">
      <c r="A39" s="234"/>
      <c r="B39" s="234"/>
      <c r="C39" s="233"/>
      <c r="D39" s="26" t="s">
        <v>379</v>
      </c>
      <c r="E39" s="26">
        <v>1</v>
      </c>
      <c r="F39" s="26">
        <v>1</v>
      </c>
      <c r="G39" s="26" t="s">
        <v>378</v>
      </c>
      <c r="H39" s="26" t="s">
        <v>377</v>
      </c>
      <c r="I39" s="233"/>
      <c r="J39" s="233"/>
      <c r="K39" s="10">
        <v>0.6</v>
      </c>
      <c r="L39" s="38">
        <v>0.5</v>
      </c>
      <c r="M39" s="58">
        <f>L39/K39*1</f>
        <v>0.83333333333333337</v>
      </c>
      <c r="N39" s="26" t="s">
        <v>642</v>
      </c>
      <c r="O39" s="26" t="s">
        <v>709</v>
      </c>
      <c r="P39" s="26">
        <v>234</v>
      </c>
      <c r="Q39" s="12" t="s">
        <v>710</v>
      </c>
      <c r="R39" s="26" t="s">
        <v>773</v>
      </c>
    </row>
    <row r="40" spans="1:22" s="3" customFormat="1" ht="90" customHeight="1" x14ac:dyDescent="0.3">
      <c r="A40" s="234" t="s">
        <v>376</v>
      </c>
      <c r="B40" s="234" t="s">
        <v>375</v>
      </c>
      <c r="C40" s="233" t="s">
        <v>374</v>
      </c>
      <c r="D40" s="233" t="s">
        <v>373</v>
      </c>
      <c r="E40" s="233">
        <v>1</v>
      </c>
      <c r="F40" s="233">
        <v>1</v>
      </c>
      <c r="G40" s="215" t="s">
        <v>372</v>
      </c>
      <c r="H40" s="31" t="s">
        <v>371</v>
      </c>
      <c r="I40" s="249" t="s">
        <v>363</v>
      </c>
      <c r="J40" s="249" t="s">
        <v>363</v>
      </c>
      <c r="K40" s="271">
        <v>0.6</v>
      </c>
      <c r="L40" s="245">
        <v>0.6</v>
      </c>
      <c r="M40" s="222">
        <f>L40/K40*1</f>
        <v>1</v>
      </c>
      <c r="N40" s="26" t="s">
        <v>643</v>
      </c>
      <c r="O40" s="26" t="s">
        <v>641</v>
      </c>
      <c r="P40" s="26" t="s">
        <v>754</v>
      </c>
      <c r="Q40" s="26" t="s">
        <v>639</v>
      </c>
      <c r="R40" s="199" t="s">
        <v>651</v>
      </c>
    </row>
    <row r="41" spans="1:22" s="3" customFormat="1" ht="124.2" x14ac:dyDescent="0.3">
      <c r="A41" s="234"/>
      <c r="B41" s="234"/>
      <c r="C41" s="233"/>
      <c r="D41" s="233"/>
      <c r="E41" s="233"/>
      <c r="F41" s="233"/>
      <c r="G41" s="216"/>
      <c r="H41" s="26" t="s">
        <v>370</v>
      </c>
      <c r="I41" s="249"/>
      <c r="J41" s="249"/>
      <c r="K41" s="272"/>
      <c r="L41" s="246"/>
      <c r="M41" s="224"/>
      <c r="N41" s="26" t="s">
        <v>643</v>
      </c>
      <c r="O41" s="26" t="s">
        <v>725</v>
      </c>
      <c r="P41" s="26" t="s">
        <v>753</v>
      </c>
      <c r="Q41" s="26" t="s">
        <v>639</v>
      </c>
      <c r="R41" s="201"/>
    </row>
    <row r="42" spans="1:22" s="3" customFormat="1" ht="145.5" customHeight="1" x14ac:dyDescent="0.3">
      <c r="A42" s="234"/>
      <c r="B42" s="234"/>
      <c r="C42" s="233" t="s">
        <v>369</v>
      </c>
      <c r="D42" s="26" t="s">
        <v>368</v>
      </c>
      <c r="E42" s="26" t="s">
        <v>367</v>
      </c>
      <c r="F42" s="26" t="s">
        <v>366</v>
      </c>
      <c r="G42" s="215" t="s">
        <v>365</v>
      </c>
      <c r="H42" s="26" t="s">
        <v>364</v>
      </c>
      <c r="I42" s="249" t="s">
        <v>363</v>
      </c>
      <c r="J42" s="249" t="s">
        <v>363</v>
      </c>
      <c r="K42" s="10">
        <v>1</v>
      </c>
      <c r="L42" s="38">
        <v>1</v>
      </c>
      <c r="M42" s="58">
        <f t="shared" ref="M42:M47" si="2">L42/K42*1</f>
        <v>1</v>
      </c>
      <c r="N42" s="26" t="s">
        <v>643</v>
      </c>
      <c r="O42" s="26" t="s">
        <v>641</v>
      </c>
      <c r="P42" s="26" t="s">
        <v>752</v>
      </c>
      <c r="Q42" s="26" t="s">
        <v>639</v>
      </c>
      <c r="R42" s="25" t="s">
        <v>800</v>
      </c>
    </row>
    <row r="43" spans="1:22" s="3" customFormat="1" ht="145.5" customHeight="1" x14ac:dyDescent="0.3">
      <c r="A43" s="234"/>
      <c r="B43" s="234"/>
      <c r="C43" s="233"/>
      <c r="D43" s="26" t="s">
        <v>339</v>
      </c>
      <c r="E43" s="26" t="s">
        <v>145</v>
      </c>
      <c r="F43" s="26">
        <v>3</v>
      </c>
      <c r="G43" s="216"/>
      <c r="H43" s="26" t="s">
        <v>362</v>
      </c>
      <c r="I43" s="249"/>
      <c r="J43" s="249"/>
      <c r="K43" s="10">
        <v>1</v>
      </c>
      <c r="L43" s="38" t="s">
        <v>38</v>
      </c>
      <c r="M43" s="64" t="s">
        <v>38</v>
      </c>
      <c r="N43" s="26" t="s">
        <v>529</v>
      </c>
      <c r="O43" s="26" t="s">
        <v>530</v>
      </c>
      <c r="P43" s="10">
        <v>250</v>
      </c>
      <c r="Q43" s="26" t="s">
        <v>531</v>
      </c>
      <c r="R43" s="26" t="s">
        <v>774</v>
      </c>
    </row>
    <row r="44" spans="1:22" s="3" customFormat="1" ht="87" customHeight="1" x14ac:dyDescent="0.3">
      <c r="A44" s="234"/>
      <c r="B44" s="234"/>
      <c r="C44" s="26" t="s">
        <v>361</v>
      </c>
      <c r="D44" s="26" t="s">
        <v>360</v>
      </c>
      <c r="E44" s="26">
        <v>4</v>
      </c>
      <c r="F44" s="26">
        <v>10</v>
      </c>
      <c r="G44" s="26" t="s">
        <v>325</v>
      </c>
      <c r="H44" s="26" t="s">
        <v>359</v>
      </c>
      <c r="I44" s="26" t="s">
        <v>358</v>
      </c>
      <c r="J44" s="26" t="s">
        <v>358</v>
      </c>
      <c r="K44" s="10">
        <v>20</v>
      </c>
      <c r="L44" s="38">
        <v>20</v>
      </c>
      <c r="M44" s="58">
        <f t="shared" si="2"/>
        <v>1</v>
      </c>
      <c r="N44" s="26" t="s">
        <v>514</v>
      </c>
      <c r="O44" s="26" t="s">
        <v>515</v>
      </c>
      <c r="P44" s="26">
        <v>190</v>
      </c>
      <c r="Q44" s="12" t="s">
        <v>516</v>
      </c>
      <c r="R44" s="39" t="s">
        <v>788</v>
      </c>
    </row>
    <row r="45" spans="1:22" s="3" customFormat="1" ht="74.25" customHeight="1" x14ac:dyDescent="0.3">
      <c r="A45" s="234"/>
      <c r="B45" s="234" t="s">
        <v>357</v>
      </c>
      <c r="C45" s="233" t="s">
        <v>356</v>
      </c>
      <c r="D45" s="26" t="s">
        <v>355</v>
      </c>
      <c r="E45" s="26">
        <v>1</v>
      </c>
      <c r="F45" s="26">
        <v>1</v>
      </c>
      <c r="G45" s="26" t="s">
        <v>354</v>
      </c>
      <c r="H45" s="26" t="s">
        <v>353</v>
      </c>
      <c r="I45" s="233" t="s">
        <v>352</v>
      </c>
      <c r="J45" s="233" t="s">
        <v>352</v>
      </c>
      <c r="K45" s="10">
        <v>13</v>
      </c>
      <c r="L45" s="38">
        <v>13</v>
      </c>
      <c r="M45" s="58">
        <f t="shared" si="2"/>
        <v>1</v>
      </c>
      <c r="N45" s="26" t="s">
        <v>514</v>
      </c>
      <c r="O45" s="26" t="s">
        <v>515</v>
      </c>
      <c r="P45" s="26">
        <v>190</v>
      </c>
      <c r="Q45" s="12" t="s">
        <v>516</v>
      </c>
      <c r="R45" s="12" t="s">
        <v>775</v>
      </c>
      <c r="S45" s="26"/>
      <c r="T45" s="26"/>
      <c r="U45" s="26"/>
      <c r="V45" s="12"/>
    </row>
    <row r="46" spans="1:22" s="3" customFormat="1" ht="84.75" customHeight="1" x14ac:dyDescent="0.3">
      <c r="A46" s="234"/>
      <c r="B46" s="234"/>
      <c r="C46" s="233"/>
      <c r="D46" s="26" t="s">
        <v>351</v>
      </c>
      <c r="E46" s="26">
        <v>25</v>
      </c>
      <c r="F46" s="26"/>
      <c r="G46" s="26" t="s">
        <v>346</v>
      </c>
      <c r="H46" s="26" t="s">
        <v>350</v>
      </c>
      <c r="I46" s="233"/>
      <c r="J46" s="233"/>
      <c r="K46" s="10">
        <v>1</v>
      </c>
      <c r="L46" s="38">
        <v>3</v>
      </c>
      <c r="M46" s="58">
        <f t="shared" si="2"/>
        <v>3</v>
      </c>
      <c r="N46" s="26" t="s">
        <v>514</v>
      </c>
      <c r="O46" s="26" t="s">
        <v>515</v>
      </c>
      <c r="P46" s="26">
        <v>190</v>
      </c>
      <c r="Q46" s="12" t="s">
        <v>516</v>
      </c>
      <c r="R46" s="26" t="s">
        <v>757</v>
      </c>
      <c r="S46" s="26"/>
      <c r="T46" s="26"/>
      <c r="U46" s="26"/>
      <c r="V46" s="12"/>
    </row>
    <row r="47" spans="1:22" s="3" customFormat="1" ht="51" customHeight="1" x14ac:dyDescent="0.3">
      <c r="A47" s="234"/>
      <c r="B47" s="234" t="s">
        <v>349</v>
      </c>
      <c r="C47" s="233" t="s">
        <v>348</v>
      </c>
      <c r="D47" s="233" t="s">
        <v>347</v>
      </c>
      <c r="E47" s="233">
        <v>13</v>
      </c>
      <c r="F47" s="233">
        <v>13</v>
      </c>
      <c r="G47" s="199" t="s">
        <v>346</v>
      </c>
      <c r="H47" s="26" t="s">
        <v>345</v>
      </c>
      <c r="I47" s="233" t="s">
        <v>344</v>
      </c>
      <c r="J47" s="233" t="s">
        <v>344</v>
      </c>
      <c r="K47" s="225">
        <v>13</v>
      </c>
      <c r="L47" s="245">
        <v>13</v>
      </c>
      <c r="M47" s="222">
        <f t="shared" si="2"/>
        <v>1</v>
      </c>
      <c r="N47" s="26" t="s">
        <v>514</v>
      </c>
      <c r="O47" s="26" t="s">
        <v>515</v>
      </c>
      <c r="P47" s="26">
        <v>190</v>
      </c>
      <c r="Q47" s="12" t="s">
        <v>516</v>
      </c>
      <c r="R47" s="199" t="s">
        <v>796</v>
      </c>
    </row>
    <row r="48" spans="1:22" s="3" customFormat="1" ht="69" x14ac:dyDescent="0.3">
      <c r="A48" s="234"/>
      <c r="B48" s="234"/>
      <c r="C48" s="233"/>
      <c r="D48" s="233"/>
      <c r="E48" s="233"/>
      <c r="F48" s="233"/>
      <c r="G48" s="200"/>
      <c r="H48" s="26" t="s">
        <v>343</v>
      </c>
      <c r="I48" s="233"/>
      <c r="J48" s="233"/>
      <c r="K48" s="269"/>
      <c r="L48" s="270"/>
      <c r="M48" s="223"/>
      <c r="N48" s="26" t="s">
        <v>511</v>
      </c>
      <c r="O48" s="26" t="s">
        <v>512</v>
      </c>
      <c r="P48" s="26">
        <v>157</v>
      </c>
      <c r="Q48" s="12" t="s">
        <v>513</v>
      </c>
      <c r="R48" s="200"/>
    </row>
    <row r="49" spans="1:18" s="3" customFormat="1" ht="69" x14ac:dyDescent="0.3">
      <c r="A49" s="234"/>
      <c r="B49" s="234"/>
      <c r="C49" s="233"/>
      <c r="D49" s="233"/>
      <c r="E49" s="233"/>
      <c r="F49" s="233"/>
      <c r="G49" s="200"/>
      <c r="H49" s="26" t="s">
        <v>342</v>
      </c>
      <c r="I49" s="233"/>
      <c r="J49" s="233"/>
      <c r="K49" s="269"/>
      <c r="L49" s="270"/>
      <c r="M49" s="223"/>
      <c r="N49" s="26" t="s">
        <v>514</v>
      </c>
      <c r="O49" s="26" t="s">
        <v>515</v>
      </c>
      <c r="P49" s="26">
        <v>190</v>
      </c>
      <c r="Q49" s="12" t="s">
        <v>516</v>
      </c>
      <c r="R49" s="200"/>
    </row>
    <row r="50" spans="1:18" s="3" customFormat="1" ht="33.75" customHeight="1" x14ac:dyDescent="0.3">
      <c r="A50" s="234"/>
      <c r="B50" s="234"/>
      <c r="C50" s="233"/>
      <c r="D50" s="233"/>
      <c r="E50" s="233"/>
      <c r="F50" s="233"/>
      <c r="G50" s="200"/>
      <c r="H50" s="26" t="s">
        <v>341</v>
      </c>
      <c r="I50" s="233"/>
      <c r="J50" s="233"/>
      <c r="K50" s="269"/>
      <c r="L50" s="270"/>
      <c r="M50" s="223"/>
      <c r="N50" s="26" t="s">
        <v>514</v>
      </c>
      <c r="O50" s="26" t="s">
        <v>515</v>
      </c>
      <c r="P50" s="26">
        <v>190</v>
      </c>
      <c r="Q50" s="12" t="s">
        <v>516</v>
      </c>
      <c r="R50" s="200"/>
    </row>
    <row r="51" spans="1:18" s="3" customFormat="1" ht="69" x14ac:dyDescent="0.3">
      <c r="A51" s="234"/>
      <c r="B51" s="234"/>
      <c r="C51" s="233"/>
      <c r="D51" s="233"/>
      <c r="E51" s="233"/>
      <c r="F51" s="233"/>
      <c r="G51" s="201"/>
      <c r="H51" s="31" t="s">
        <v>340</v>
      </c>
      <c r="I51" s="233"/>
      <c r="J51" s="233"/>
      <c r="K51" s="226"/>
      <c r="L51" s="246"/>
      <c r="M51" s="224"/>
      <c r="N51" s="26" t="s">
        <v>514</v>
      </c>
      <c r="O51" s="26" t="s">
        <v>515</v>
      </c>
      <c r="P51" s="26">
        <v>190</v>
      </c>
      <c r="Q51" s="12" t="s">
        <v>516</v>
      </c>
      <c r="R51" s="201"/>
    </row>
    <row r="52" spans="1:18" s="3" customFormat="1" ht="48.75" customHeight="1" x14ac:dyDescent="0.3">
      <c r="A52" s="234"/>
      <c r="B52" s="234"/>
      <c r="C52" s="233"/>
      <c r="D52" s="233" t="s">
        <v>339</v>
      </c>
      <c r="E52" s="26" t="s">
        <v>145</v>
      </c>
      <c r="F52" s="26">
        <v>3</v>
      </c>
      <c r="G52" s="199" t="s">
        <v>338</v>
      </c>
      <c r="H52" s="26" t="s">
        <v>337</v>
      </c>
      <c r="I52" s="233"/>
      <c r="J52" s="233"/>
      <c r="K52" s="225">
        <v>1</v>
      </c>
      <c r="L52" s="245" t="s">
        <v>38</v>
      </c>
      <c r="M52" s="275" t="s">
        <v>38</v>
      </c>
      <c r="N52" s="26" t="s">
        <v>643</v>
      </c>
      <c r="O52" s="26" t="s">
        <v>641</v>
      </c>
      <c r="P52" s="26" t="s">
        <v>640</v>
      </c>
      <c r="Q52" s="26" t="s">
        <v>639</v>
      </c>
      <c r="R52" s="199" t="s">
        <v>652</v>
      </c>
    </row>
    <row r="53" spans="1:18" s="3" customFormat="1" ht="165.6" x14ac:dyDescent="0.3">
      <c r="A53" s="234"/>
      <c r="B53" s="234"/>
      <c r="C53" s="233"/>
      <c r="D53" s="233"/>
      <c r="E53" s="26"/>
      <c r="F53" s="26"/>
      <c r="G53" s="201"/>
      <c r="H53" s="26" t="s">
        <v>336</v>
      </c>
      <c r="I53" s="233"/>
      <c r="J53" s="233"/>
      <c r="K53" s="226"/>
      <c r="L53" s="246"/>
      <c r="M53" s="276"/>
      <c r="N53" s="26" t="s">
        <v>647</v>
      </c>
      <c r="O53" s="26" t="s">
        <v>646</v>
      </c>
      <c r="P53" s="26" t="s">
        <v>645</v>
      </c>
      <c r="Q53" s="26" t="s">
        <v>644</v>
      </c>
      <c r="R53" s="201"/>
    </row>
    <row r="54" spans="1:18" s="3" customFormat="1" ht="70.5" customHeight="1" x14ac:dyDescent="0.3">
      <c r="A54" s="234"/>
      <c r="B54" s="234"/>
      <c r="C54" s="26" t="s">
        <v>335</v>
      </c>
      <c r="D54" s="26" t="s">
        <v>334</v>
      </c>
      <c r="E54" s="26">
        <v>8</v>
      </c>
      <c r="F54" s="26">
        <v>12</v>
      </c>
      <c r="G54" s="26" t="s">
        <v>333</v>
      </c>
      <c r="H54" s="26" t="s">
        <v>332</v>
      </c>
      <c r="I54" s="26" t="s">
        <v>331</v>
      </c>
      <c r="J54" s="26" t="s">
        <v>331</v>
      </c>
      <c r="K54" s="26">
        <v>10</v>
      </c>
      <c r="L54" s="12">
        <v>10</v>
      </c>
      <c r="M54" s="61">
        <f>L54/K54*1</f>
        <v>1</v>
      </c>
      <c r="N54" s="26" t="s">
        <v>514</v>
      </c>
      <c r="O54" s="26" t="s">
        <v>515</v>
      </c>
      <c r="P54" s="26" t="s">
        <v>653</v>
      </c>
      <c r="Q54" s="12" t="s">
        <v>654</v>
      </c>
      <c r="R54" s="39" t="s">
        <v>741</v>
      </c>
    </row>
    <row r="55" spans="1:18" s="3" customFormat="1" ht="159.6" customHeight="1" x14ac:dyDescent="0.3">
      <c r="A55" s="251" t="s">
        <v>153</v>
      </c>
      <c r="B55" s="234" t="s">
        <v>330</v>
      </c>
      <c r="C55" s="233" t="s">
        <v>329</v>
      </c>
      <c r="D55" s="74" t="s">
        <v>328</v>
      </c>
      <c r="E55" s="74">
        <v>20</v>
      </c>
      <c r="F55" s="74">
        <v>54</v>
      </c>
      <c r="G55" s="74" t="s">
        <v>325</v>
      </c>
      <c r="H55" s="76" t="s">
        <v>327</v>
      </c>
      <c r="I55" s="233" t="s">
        <v>285</v>
      </c>
      <c r="J55" s="233" t="s">
        <v>285</v>
      </c>
      <c r="K55" s="74" t="s">
        <v>705</v>
      </c>
      <c r="L55" s="78" t="s">
        <v>705</v>
      </c>
      <c r="M55" s="65">
        <v>1</v>
      </c>
      <c r="N55" s="26" t="s">
        <v>505</v>
      </c>
      <c r="O55" s="26" t="s">
        <v>506</v>
      </c>
      <c r="P55" s="10">
        <v>73</v>
      </c>
      <c r="Q55" s="26" t="s">
        <v>507</v>
      </c>
      <c r="R55" s="26" t="s">
        <v>789</v>
      </c>
    </row>
    <row r="56" spans="1:18" s="3" customFormat="1" ht="93.75" customHeight="1" x14ac:dyDescent="0.3">
      <c r="A56" s="252"/>
      <c r="B56" s="234"/>
      <c r="C56" s="233"/>
      <c r="D56" s="74" t="s">
        <v>326</v>
      </c>
      <c r="E56" s="74">
        <v>20</v>
      </c>
      <c r="F56" s="74">
        <v>54</v>
      </c>
      <c r="G56" s="74" t="s">
        <v>325</v>
      </c>
      <c r="H56" s="76" t="s">
        <v>324</v>
      </c>
      <c r="I56" s="233"/>
      <c r="J56" s="233"/>
      <c r="K56" s="74">
        <v>3</v>
      </c>
      <c r="L56" s="78">
        <v>35</v>
      </c>
      <c r="M56" s="61">
        <f>L56/K56*1</f>
        <v>11.666666666666666</v>
      </c>
      <c r="N56" s="26" t="s">
        <v>505</v>
      </c>
      <c r="O56" s="26" t="s">
        <v>506</v>
      </c>
      <c r="P56" s="10">
        <v>73</v>
      </c>
      <c r="Q56" s="26" t="s">
        <v>507</v>
      </c>
      <c r="R56" s="26" t="s">
        <v>736</v>
      </c>
    </row>
    <row r="57" spans="1:18" s="3" customFormat="1" ht="84.75" customHeight="1" x14ac:dyDescent="0.3">
      <c r="A57" s="252"/>
      <c r="B57" s="234"/>
      <c r="C57" s="233" t="s">
        <v>323</v>
      </c>
      <c r="D57" s="74" t="s">
        <v>322</v>
      </c>
      <c r="E57" s="74" t="s">
        <v>321</v>
      </c>
      <c r="F57" s="74" t="s">
        <v>320</v>
      </c>
      <c r="G57" s="74" t="s">
        <v>319</v>
      </c>
      <c r="H57" s="10" t="s">
        <v>318</v>
      </c>
      <c r="I57" s="233" t="s">
        <v>294</v>
      </c>
      <c r="J57" s="233" t="s">
        <v>294</v>
      </c>
      <c r="K57" s="74">
        <v>5</v>
      </c>
      <c r="L57" s="78" t="s">
        <v>38</v>
      </c>
      <c r="M57" s="66" t="s">
        <v>38</v>
      </c>
      <c r="N57" s="26" t="s">
        <v>505</v>
      </c>
      <c r="O57" s="26" t="s">
        <v>506</v>
      </c>
      <c r="P57" s="10">
        <v>73</v>
      </c>
      <c r="Q57" s="26" t="s">
        <v>507</v>
      </c>
      <c r="R57" s="26" t="s">
        <v>587</v>
      </c>
    </row>
    <row r="58" spans="1:18" s="3" customFormat="1" ht="157.5" customHeight="1" x14ac:dyDescent="0.3">
      <c r="A58" s="252"/>
      <c r="B58" s="234"/>
      <c r="C58" s="233"/>
      <c r="D58" s="74" t="s">
        <v>317</v>
      </c>
      <c r="E58" s="74" t="s">
        <v>145</v>
      </c>
      <c r="F58" s="74">
        <v>3</v>
      </c>
      <c r="G58" s="74" t="s">
        <v>316</v>
      </c>
      <c r="H58" s="74" t="s">
        <v>315</v>
      </c>
      <c r="I58" s="233"/>
      <c r="J58" s="233"/>
      <c r="K58" s="74">
        <v>1</v>
      </c>
      <c r="L58" s="78">
        <v>1</v>
      </c>
      <c r="M58" s="61">
        <f>L58/K58*1</f>
        <v>1</v>
      </c>
      <c r="N58" s="26" t="s">
        <v>505</v>
      </c>
      <c r="O58" s="26" t="s">
        <v>506</v>
      </c>
      <c r="P58" s="10">
        <v>73</v>
      </c>
      <c r="Q58" s="26" t="s">
        <v>507</v>
      </c>
      <c r="R58" s="25" t="s">
        <v>731</v>
      </c>
    </row>
    <row r="59" spans="1:18" s="3" customFormat="1" ht="63.75" customHeight="1" x14ac:dyDescent="0.3">
      <c r="A59" s="252"/>
      <c r="B59" s="234"/>
      <c r="C59" s="233"/>
      <c r="D59" s="233" t="s">
        <v>314</v>
      </c>
      <c r="E59" s="74">
        <v>1</v>
      </c>
      <c r="F59" s="74">
        <v>5</v>
      </c>
      <c r="G59" s="199" t="s">
        <v>313</v>
      </c>
      <c r="H59" s="76" t="s">
        <v>312</v>
      </c>
      <c r="I59" s="233"/>
      <c r="J59" s="233"/>
      <c r="K59" s="199">
        <v>1</v>
      </c>
      <c r="L59" s="204">
        <v>4</v>
      </c>
      <c r="M59" s="264">
        <f>L59/K59*1</f>
        <v>4</v>
      </c>
      <c r="N59" s="26" t="s">
        <v>505</v>
      </c>
      <c r="O59" s="26" t="s">
        <v>506</v>
      </c>
      <c r="P59" s="10">
        <v>73</v>
      </c>
      <c r="Q59" s="26" t="s">
        <v>507</v>
      </c>
      <c r="R59" s="199" t="s">
        <v>588</v>
      </c>
    </row>
    <row r="60" spans="1:18" s="3" customFormat="1" ht="124.2" x14ac:dyDescent="0.3">
      <c r="A60" s="252"/>
      <c r="B60" s="234"/>
      <c r="C60" s="233"/>
      <c r="D60" s="233"/>
      <c r="E60" s="74"/>
      <c r="F60" s="74"/>
      <c r="G60" s="201"/>
      <c r="H60" s="76" t="s">
        <v>311</v>
      </c>
      <c r="I60" s="233"/>
      <c r="J60" s="233"/>
      <c r="K60" s="201"/>
      <c r="L60" s="205"/>
      <c r="M60" s="265"/>
      <c r="N60" s="26" t="s">
        <v>505</v>
      </c>
      <c r="O60" s="26" t="s">
        <v>506</v>
      </c>
      <c r="P60" s="10">
        <v>73</v>
      </c>
      <c r="Q60" s="26" t="s">
        <v>507</v>
      </c>
      <c r="R60" s="201"/>
    </row>
    <row r="61" spans="1:18" s="3" customFormat="1" ht="96" customHeight="1" x14ac:dyDescent="0.3">
      <c r="A61" s="252"/>
      <c r="B61" s="234"/>
      <c r="C61" s="233"/>
      <c r="D61" s="74" t="s">
        <v>310</v>
      </c>
      <c r="E61" s="74">
        <v>1</v>
      </c>
      <c r="F61" s="74">
        <v>1</v>
      </c>
      <c r="G61" s="74" t="s">
        <v>309</v>
      </c>
      <c r="H61" s="76" t="s">
        <v>308</v>
      </c>
      <c r="I61" s="233"/>
      <c r="J61" s="233"/>
      <c r="K61" s="74">
        <v>10</v>
      </c>
      <c r="L61" s="78">
        <v>10</v>
      </c>
      <c r="M61" s="61">
        <f>L61/K61*1</f>
        <v>1</v>
      </c>
      <c r="N61" s="26" t="s">
        <v>505</v>
      </c>
      <c r="O61" s="26" t="s">
        <v>506</v>
      </c>
      <c r="P61" s="10">
        <v>73</v>
      </c>
      <c r="Q61" s="26" t="s">
        <v>507</v>
      </c>
      <c r="R61" s="26" t="s">
        <v>734</v>
      </c>
    </row>
    <row r="62" spans="1:18" s="3" customFormat="1" ht="84.75" customHeight="1" x14ac:dyDescent="0.3">
      <c r="A62" s="252"/>
      <c r="B62" s="234"/>
      <c r="C62" s="233"/>
      <c r="D62" s="74" t="s">
        <v>307</v>
      </c>
      <c r="E62" s="74" t="s">
        <v>145</v>
      </c>
      <c r="F62" s="74">
        <v>3</v>
      </c>
      <c r="G62" s="74" t="s">
        <v>306</v>
      </c>
      <c r="H62" s="76" t="s">
        <v>305</v>
      </c>
      <c r="I62" s="233"/>
      <c r="J62" s="233"/>
      <c r="K62" s="74">
        <v>1</v>
      </c>
      <c r="L62" s="78">
        <v>1</v>
      </c>
      <c r="M62" s="61">
        <v>1</v>
      </c>
      <c r="N62" s="26" t="s">
        <v>505</v>
      </c>
      <c r="O62" s="26" t="s">
        <v>506</v>
      </c>
      <c r="P62" s="10">
        <v>73</v>
      </c>
      <c r="Q62" s="26" t="s">
        <v>507</v>
      </c>
      <c r="R62" s="26" t="s">
        <v>589</v>
      </c>
    </row>
    <row r="63" spans="1:18" s="3" customFormat="1" ht="67.5" customHeight="1" x14ac:dyDescent="0.3">
      <c r="A63" s="252"/>
      <c r="B63" s="234"/>
      <c r="C63" s="233" t="s">
        <v>304</v>
      </c>
      <c r="D63" s="233" t="s">
        <v>303</v>
      </c>
      <c r="E63" s="249">
        <v>0.2</v>
      </c>
      <c r="F63" s="249">
        <v>0.7</v>
      </c>
      <c r="G63" s="215" t="s">
        <v>302</v>
      </c>
      <c r="H63" s="76" t="s">
        <v>301</v>
      </c>
      <c r="I63" s="249" t="s">
        <v>294</v>
      </c>
      <c r="J63" s="249" t="s">
        <v>294</v>
      </c>
      <c r="K63" s="199">
        <v>10</v>
      </c>
      <c r="L63" s="204">
        <v>10</v>
      </c>
      <c r="M63" s="264">
        <f>L63/K63*1</f>
        <v>1</v>
      </c>
      <c r="N63" s="26" t="s">
        <v>532</v>
      </c>
      <c r="O63" s="26" t="s">
        <v>533</v>
      </c>
      <c r="P63" s="10">
        <v>91</v>
      </c>
      <c r="Q63" s="26" t="s">
        <v>534</v>
      </c>
      <c r="R63" s="199" t="s">
        <v>735</v>
      </c>
    </row>
    <row r="64" spans="1:18" s="3" customFormat="1" ht="82.8" x14ac:dyDescent="0.3">
      <c r="A64" s="252"/>
      <c r="B64" s="234"/>
      <c r="C64" s="233"/>
      <c r="D64" s="233"/>
      <c r="E64" s="249"/>
      <c r="F64" s="249"/>
      <c r="G64" s="220"/>
      <c r="H64" s="74" t="s">
        <v>300</v>
      </c>
      <c r="I64" s="249"/>
      <c r="J64" s="249"/>
      <c r="K64" s="200"/>
      <c r="L64" s="260"/>
      <c r="M64" s="277"/>
      <c r="N64" s="26" t="s">
        <v>532</v>
      </c>
      <c r="O64" s="26" t="s">
        <v>533</v>
      </c>
      <c r="P64" s="10">
        <v>91</v>
      </c>
      <c r="Q64" s="26" t="s">
        <v>534</v>
      </c>
      <c r="R64" s="200"/>
    </row>
    <row r="65" spans="1:18" s="3" customFormat="1" ht="82.8" x14ac:dyDescent="0.3">
      <c r="A65" s="252"/>
      <c r="B65" s="234"/>
      <c r="C65" s="233"/>
      <c r="D65" s="233"/>
      <c r="E65" s="249"/>
      <c r="F65" s="249"/>
      <c r="G65" s="216"/>
      <c r="H65" s="74" t="s">
        <v>299</v>
      </c>
      <c r="I65" s="249"/>
      <c r="J65" s="249"/>
      <c r="K65" s="201"/>
      <c r="L65" s="205"/>
      <c r="M65" s="265"/>
      <c r="N65" s="26" t="s">
        <v>532</v>
      </c>
      <c r="O65" s="26" t="s">
        <v>533</v>
      </c>
      <c r="P65" s="10">
        <v>91</v>
      </c>
      <c r="Q65" s="26" t="s">
        <v>534</v>
      </c>
      <c r="R65" s="201"/>
    </row>
    <row r="66" spans="1:18" s="3" customFormat="1" ht="41.25" customHeight="1" x14ac:dyDescent="0.3">
      <c r="A66" s="252"/>
      <c r="B66" s="234"/>
      <c r="C66" s="233" t="s">
        <v>298</v>
      </c>
      <c r="D66" s="233" t="s">
        <v>297</v>
      </c>
      <c r="E66" s="75">
        <v>0.2</v>
      </c>
      <c r="F66" s="75">
        <v>0.6</v>
      </c>
      <c r="G66" s="215" t="s">
        <v>296</v>
      </c>
      <c r="H66" s="74" t="s">
        <v>295</v>
      </c>
      <c r="I66" s="249" t="s">
        <v>294</v>
      </c>
      <c r="J66" s="249" t="s">
        <v>294</v>
      </c>
      <c r="K66" s="199">
        <v>11</v>
      </c>
      <c r="L66" s="204">
        <v>11</v>
      </c>
      <c r="M66" s="264">
        <f>L66/K66*1</f>
        <v>1</v>
      </c>
      <c r="N66" s="26" t="s">
        <v>505</v>
      </c>
      <c r="O66" s="26" t="s">
        <v>506</v>
      </c>
      <c r="P66" s="10">
        <v>73</v>
      </c>
      <c r="Q66" s="26" t="s">
        <v>507</v>
      </c>
      <c r="R66" s="199" t="s">
        <v>590</v>
      </c>
    </row>
    <row r="67" spans="1:18" s="3" customFormat="1" ht="96.6" x14ac:dyDescent="0.3">
      <c r="A67" s="252"/>
      <c r="B67" s="234"/>
      <c r="C67" s="233"/>
      <c r="D67" s="233"/>
      <c r="E67" s="75"/>
      <c r="F67" s="75"/>
      <c r="G67" s="216"/>
      <c r="H67" s="76" t="s">
        <v>293</v>
      </c>
      <c r="I67" s="249"/>
      <c r="J67" s="249"/>
      <c r="K67" s="201"/>
      <c r="L67" s="205"/>
      <c r="M67" s="265"/>
      <c r="N67" s="26" t="s">
        <v>505</v>
      </c>
      <c r="O67" s="26" t="s">
        <v>506</v>
      </c>
      <c r="P67" s="10">
        <v>73</v>
      </c>
      <c r="Q67" s="26" t="s">
        <v>507</v>
      </c>
      <c r="R67" s="201"/>
    </row>
    <row r="68" spans="1:18" s="3" customFormat="1" ht="52.5" customHeight="1" x14ac:dyDescent="0.3">
      <c r="A68" s="252"/>
      <c r="B68" s="234"/>
      <c r="C68" s="233"/>
      <c r="D68" s="74" t="s">
        <v>292</v>
      </c>
      <c r="E68" s="11">
        <v>36</v>
      </c>
      <c r="F68" s="11">
        <v>113</v>
      </c>
      <c r="G68" s="11" t="s">
        <v>291</v>
      </c>
      <c r="H68" s="76" t="s">
        <v>290</v>
      </c>
      <c r="I68" s="249"/>
      <c r="J68" s="249"/>
      <c r="K68" s="74">
        <v>0.5</v>
      </c>
      <c r="L68" s="78">
        <v>0.5</v>
      </c>
      <c r="M68" s="61">
        <v>1</v>
      </c>
      <c r="N68" s="26" t="s">
        <v>505</v>
      </c>
      <c r="O68" s="26" t="s">
        <v>506</v>
      </c>
      <c r="P68" s="10">
        <v>73</v>
      </c>
      <c r="Q68" s="26" t="s">
        <v>507</v>
      </c>
      <c r="R68" s="25" t="s">
        <v>591</v>
      </c>
    </row>
    <row r="69" spans="1:18" s="3" customFormat="1" ht="51" customHeight="1" x14ac:dyDescent="0.3">
      <c r="A69" s="252"/>
      <c r="B69" s="234"/>
      <c r="C69" s="233" t="s">
        <v>289</v>
      </c>
      <c r="D69" s="233" t="s">
        <v>288</v>
      </c>
      <c r="E69" s="74">
        <v>1</v>
      </c>
      <c r="F69" s="74">
        <v>1</v>
      </c>
      <c r="G69" s="199" t="s">
        <v>287</v>
      </c>
      <c r="H69" s="76" t="s">
        <v>286</v>
      </c>
      <c r="I69" s="233" t="s">
        <v>285</v>
      </c>
      <c r="J69" s="233" t="s">
        <v>285</v>
      </c>
      <c r="K69" s="217">
        <v>0.09</v>
      </c>
      <c r="L69" s="217">
        <v>0.09</v>
      </c>
      <c r="M69" s="264">
        <v>1</v>
      </c>
      <c r="N69" s="26" t="s">
        <v>535</v>
      </c>
      <c r="O69" s="26" t="s">
        <v>536</v>
      </c>
      <c r="P69" s="10">
        <v>57</v>
      </c>
      <c r="Q69" s="26" t="s">
        <v>537</v>
      </c>
      <c r="R69" s="199" t="s">
        <v>592</v>
      </c>
    </row>
    <row r="70" spans="1:18" s="3" customFormat="1" ht="40.5" customHeight="1" x14ac:dyDescent="0.3">
      <c r="A70" s="252"/>
      <c r="B70" s="234"/>
      <c r="C70" s="233"/>
      <c r="D70" s="233"/>
      <c r="E70" s="74"/>
      <c r="F70" s="74"/>
      <c r="G70" s="201"/>
      <c r="H70" s="74" t="s">
        <v>284</v>
      </c>
      <c r="I70" s="233"/>
      <c r="J70" s="233"/>
      <c r="K70" s="218"/>
      <c r="L70" s="218"/>
      <c r="M70" s="265"/>
      <c r="N70" s="26" t="s">
        <v>535</v>
      </c>
      <c r="O70" s="26" t="s">
        <v>536</v>
      </c>
      <c r="P70" s="10">
        <v>57</v>
      </c>
      <c r="Q70" s="26" t="s">
        <v>537</v>
      </c>
      <c r="R70" s="201"/>
    </row>
    <row r="71" spans="1:18" s="3" customFormat="1" ht="66.75" customHeight="1" x14ac:dyDescent="0.3">
      <c r="A71" s="252"/>
      <c r="B71" s="234" t="s">
        <v>283</v>
      </c>
      <c r="C71" s="233" t="s">
        <v>282</v>
      </c>
      <c r="D71" s="233" t="s">
        <v>281</v>
      </c>
      <c r="E71" s="75"/>
      <c r="F71" s="75"/>
      <c r="G71" s="215" t="s">
        <v>280</v>
      </c>
      <c r="H71" s="74" t="s">
        <v>279</v>
      </c>
      <c r="I71" s="249" t="s">
        <v>251</v>
      </c>
      <c r="J71" s="249" t="s">
        <v>251</v>
      </c>
      <c r="K71" s="217">
        <v>0.09</v>
      </c>
      <c r="L71" s="217" t="s">
        <v>38</v>
      </c>
      <c r="M71" s="257" t="s">
        <v>38</v>
      </c>
      <c r="N71" s="17"/>
      <c r="O71" s="26" t="s">
        <v>536</v>
      </c>
      <c r="P71" s="10">
        <v>57</v>
      </c>
      <c r="Q71" s="12" t="s">
        <v>513</v>
      </c>
      <c r="R71" s="199" t="s">
        <v>744</v>
      </c>
    </row>
    <row r="72" spans="1:18" s="3" customFormat="1" ht="31.5" customHeight="1" x14ac:dyDescent="0.3">
      <c r="A72" s="252"/>
      <c r="B72" s="234"/>
      <c r="C72" s="233"/>
      <c r="D72" s="233"/>
      <c r="E72" s="75">
        <v>0.32</v>
      </c>
      <c r="F72" s="75">
        <v>95</v>
      </c>
      <c r="G72" s="220"/>
      <c r="H72" s="74" t="s">
        <v>278</v>
      </c>
      <c r="I72" s="249"/>
      <c r="J72" s="249"/>
      <c r="K72" s="221"/>
      <c r="L72" s="221"/>
      <c r="M72" s="258"/>
      <c r="N72" s="26" t="s">
        <v>511</v>
      </c>
      <c r="O72" s="26" t="s">
        <v>512</v>
      </c>
      <c r="P72" s="26">
        <v>57</v>
      </c>
      <c r="Q72" s="12" t="s">
        <v>513</v>
      </c>
      <c r="R72" s="200"/>
    </row>
    <row r="73" spans="1:18" s="3" customFormat="1" ht="96.6" x14ac:dyDescent="0.3">
      <c r="A73" s="252"/>
      <c r="B73" s="234"/>
      <c r="C73" s="233"/>
      <c r="D73" s="233"/>
      <c r="E73" s="75"/>
      <c r="F73" s="75"/>
      <c r="G73" s="216"/>
      <c r="H73" s="74" t="s">
        <v>277</v>
      </c>
      <c r="I73" s="249"/>
      <c r="J73" s="249"/>
      <c r="K73" s="218"/>
      <c r="L73" s="218"/>
      <c r="M73" s="259"/>
      <c r="N73" s="26" t="s">
        <v>511</v>
      </c>
      <c r="O73" s="26" t="s">
        <v>522</v>
      </c>
      <c r="P73" s="26">
        <v>134</v>
      </c>
      <c r="Q73" s="26" t="s">
        <v>524</v>
      </c>
      <c r="R73" s="201"/>
    </row>
    <row r="74" spans="1:18" s="3" customFormat="1" ht="95.25" customHeight="1" x14ac:dyDescent="0.3">
      <c r="A74" s="252"/>
      <c r="B74" s="234"/>
      <c r="C74" s="233"/>
      <c r="D74" s="74" t="s">
        <v>276</v>
      </c>
      <c r="E74" s="74">
        <v>14</v>
      </c>
      <c r="F74" s="74">
        <v>14</v>
      </c>
      <c r="G74" s="74" t="s">
        <v>275</v>
      </c>
      <c r="H74" s="74" t="s">
        <v>274</v>
      </c>
      <c r="I74" s="249"/>
      <c r="J74" s="249"/>
      <c r="K74" s="78" t="s">
        <v>706</v>
      </c>
      <c r="L74" s="27" t="s">
        <v>38</v>
      </c>
      <c r="M74" s="68" t="s">
        <v>38</v>
      </c>
      <c r="N74" s="26" t="s">
        <v>511</v>
      </c>
      <c r="O74" s="26" t="s">
        <v>512</v>
      </c>
      <c r="P74" s="26">
        <v>154</v>
      </c>
      <c r="Q74" s="26" t="s">
        <v>569</v>
      </c>
      <c r="R74" s="26" t="s">
        <v>593</v>
      </c>
    </row>
    <row r="75" spans="1:18" s="3" customFormat="1" ht="75.75" customHeight="1" x14ac:dyDescent="0.3">
      <c r="A75" s="252"/>
      <c r="B75" s="234"/>
      <c r="C75" s="233"/>
      <c r="D75" s="74" t="s">
        <v>273</v>
      </c>
      <c r="E75" s="77">
        <v>0.25</v>
      </c>
      <c r="F75" s="77">
        <v>0.7</v>
      </c>
      <c r="G75" s="75" t="s">
        <v>272</v>
      </c>
      <c r="H75" s="74" t="s">
        <v>271</v>
      </c>
      <c r="I75" s="249"/>
      <c r="J75" s="249"/>
      <c r="K75" s="78">
        <v>1</v>
      </c>
      <c r="L75" s="78">
        <v>1</v>
      </c>
      <c r="M75" s="61">
        <v>1</v>
      </c>
      <c r="N75" s="26" t="s">
        <v>511</v>
      </c>
      <c r="O75" s="26" t="s">
        <v>512</v>
      </c>
      <c r="P75" s="26">
        <v>154</v>
      </c>
      <c r="Q75" s="26" t="s">
        <v>569</v>
      </c>
      <c r="R75" s="12" t="s">
        <v>594</v>
      </c>
    </row>
    <row r="76" spans="1:18" s="3" customFormat="1" ht="99.75" customHeight="1" x14ac:dyDescent="0.3">
      <c r="A76" s="252"/>
      <c r="B76" s="234"/>
      <c r="C76" s="233" t="s">
        <v>270</v>
      </c>
      <c r="D76" s="74" t="s">
        <v>269</v>
      </c>
      <c r="E76" s="74" t="s">
        <v>268</v>
      </c>
      <c r="F76" s="74" t="s">
        <v>267</v>
      </c>
      <c r="G76" s="74" t="s">
        <v>266</v>
      </c>
      <c r="H76" s="74" t="s">
        <v>265</v>
      </c>
      <c r="I76" s="233" t="s">
        <v>251</v>
      </c>
      <c r="J76" s="233" t="s">
        <v>251</v>
      </c>
      <c r="K76" s="78">
        <v>1</v>
      </c>
      <c r="L76" s="78">
        <v>1</v>
      </c>
      <c r="M76" s="61">
        <v>1</v>
      </c>
      <c r="N76" s="26" t="s">
        <v>511</v>
      </c>
      <c r="O76" s="26" t="s">
        <v>568</v>
      </c>
      <c r="P76" s="26">
        <v>162</v>
      </c>
      <c r="Q76" s="26" t="s">
        <v>567</v>
      </c>
      <c r="R76" s="26" t="s">
        <v>745</v>
      </c>
    </row>
    <row r="77" spans="1:18" s="3" customFormat="1" ht="73.5" customHeight="1" x14ac:dyDescent="0.3">
      <c r="A77" s="252"/>
      <c r="B77" s="234"/>
      <c r="C77" s="233"/>
      <c r="D77" s="74" t="s">
        <v>264</v>
      </c>
      <c r="E77" s="74">
        <v>1</v>
      </c>
      <c r="F77" s="74">
        <v>1</v>
      </c>
      <c r="G77" s="74" t="s">
        <v>263</v>
      </c>
      <c r="H77" s="74" t="s">
        <v>262</v>
      </c>
      <c r="I77" s="233"/>
      <c r="J77" s="233"/>
      <c r="K77" s="78">
        <v>1</v>
      </c>
      <c r="L77" s="78">
        <v>1</v>
      </c>
      <c r="M77" s="61">
        <f>L77/K77*1</f>
        <v>1</v>
      </c>
      <c r="N77" s="26" t="s">
        <v>566</v>
      </c>
      <c r="O77" s="26" t="s">
        <v>565</v>
      </c>
      <c r="P77" s="26">
        <v>247</v>
      </c>
      <c r="Q77" s="26" t="s">
        <v>564</v>
      </c>
      <c r="R77" s="26" t="s">
        <v>595</v>
      </c>
    </row>
    <row r="78" spans="1:18" s="3" customFormat="1" ht="69" x14ac:dyDescent="0.3">
      <c r="A78" s="252"/>
      <c r="B78" s="234"/>
      <c r="C78" s="233"/>
      <c r="D78" s="233" t="s">
        <v>261</v>
      </c>
      <c r="E78" s="74">
        <v>1</v>
      </c>
      <c r="F78" s="74">
        <v>2</v>
      </c>
      <c r="G78" s="199" t="s">
        <v>218</v>
      </c>
      <c r="H78" s="74" t="s">
        <v>260</v>
      </c>
      <c r="I78" s="233"/>
      <c r="J78" s="233"/>
      <c r="K78" s="217">
        <v>1</v>
      </c>
      <c r="L78" s="217">
        <v>0.5</v>
      </c>
      <c r="M78" s="219">
        <f>L78/K78</f>
        <v>0.5</v>
      </c>
      <c r="N78" s="26" t="s">
        <v>511</v>
      </c>
      <c r="O78" s="26" t="s">
        <v>512</v>
      </c>
      <c r="P78" s="10">
        <v>57</v>
      </c>
      <c r="Q78" s="12" t="s">
        <v>513</v>
      </c>
      <c r="R78" s="199" t="s">
        <v>596</v>
      </c>
    </row>
    <row r="79" spans="1:18" s="3" customFormat="1" ht="82.8" x14ac:dyDescent="0.3">
      <c r="A79" s="252"/>
      <c r="B79" s="234"/>
      <c r="C79" s="233"/>
      <c r="D79" s="233"/>
      <c r="E79" s="74"/>
      <c r="F79" s="74"/>
      <c r="G79" s="201"/>
      <c r="H79" s="74" t="s">
        <v>259</v>
      </c>
      <c r="I79" s="233"/>
      <c r="J79" s="233"/>
      <c r="K79" s="218"/>
      <c r="L79" s="218"/>
      <c r="M79" s="219"/>
      <c r="N79" s="26" t="s">
        <v>511</v>
      </c>
      <c r="O79" s="26" t="s">
        <v>512</v>
      </c>
      <c r="P79" s="26">
        <v>157</v>
      </c>
      <c r="Q79" s="12" t="s">
        <v>513</v>
      </c>
      <c r="R79" s="201"/>
    </row>
    <row r="80" spans="1:18" s="3" customFormat="1" ht="114" customHeight="1" x14ac:dyDescent="0.3">
      <c r="A80" s="252"/>
      <c r="B80" s="234"/>
      <c r="C80" s="233"/>
      <c r="D80" s="74" t="s">
        <v>258</v>
      </c>
      <c r="E80" s="75">
        <v>1</v>
      </c>
      <c r="F80" s="75">
        <v>1</v>
      </c>
      <c r="G80" s="74" t="s">
        <v>257</v>
      </c>
      <c r="H80" s="74" t="s">
        <v>256</v>
      </c>
      <c r="I80" s="233"/>
      <c r="J80" s="233"/>
      <c r="K80" s="78">
        <v>1</v>
      </c>
      <c r="L80" s="78">
        <v>1</v>
      </c>
      <c r="M80" s="61">
        <f>L80/K80*1</f>
        <v>1</v>
      </c>
      <c r="N80" s="26" t="s">
        <v>511</v>
      </c>
      <c r="O80" s="26" t="s">
        <v>512</v>
      </c>
      <c r="P80" s="26">
        <v>157</v>
      </c>
      <c r="Q80" s="12" t="s">
        <v>513</v>
      </c>
      <c r="R80" s="26" t="s">
        <v>797</v>
      </c>
    </row>
    <row r="81" spans="1:18" s="3" customFormat="1" ht="38.25" customHeight="1" x14ac:dyDescent="0.3">
      <c r="A81" s="252"/>
      <c r="B81" s="234"/>
      <c r="C81" s="233" t="s">
        <v>255</v>
      </c>
      <c r="D81" s="233" t="s">
        <v>254</v>
      </c>
      <c r="E81" s="10"/>
      <c r="F81" s="10"/>
      <c r="G81" s="199" t="s">
        <v>253</v>
      </c>
      <c r="H81" s="74" t="s">
        <v>252</v>
      </c>
      <c r="I81" s="233" t="s">
        <v>251</v>
      </c>
      <c r="J81" s="233" t="s">
        <v>251</v>
      </c>
      <c r="K81" s="204">
        <v>1</v>
      </c>
      <c r="L81" s="204">
        <v>1</v>
      </c>
      <c r="M81" s="261">
        <f>L81/K81</f>
        <v>1</v>
      </c>
      <c r="N81" s="199" t="s">
        <v>538</v>
      </c>
      <c r="O81" s="199" t="s">
        <v>539</v>
      </c>
      <c r="P81" s="199">
        <v>212</v>
      </c>
      <c r="Q81" s="199" t="s">
        <v>540</v>
      </c>
      <c r="R81" s="199" t="s">
        <v>597</v>
      </c>
    </row>
    <row r="82" spans="1:18" s="3" customFormat="1" ht="59.25" customHeight="1" x14ac:dyDescent="0.3">
      <c r="A82" s="252"/>
      <c r="B82" s="234"/>
      <c r="C82" s="233"/>
      <c r="D82" s="233"/>
      <c r="E82" s="10">
        <v>1</v>
      </c>
      <c r="F82" s="10">
        <v>1</v>
      </c>
      <c r="G82" s="200"/>
      <c r="H82" s="74" t="s">
        <v>756</v>
      </c>
      <c r="I82" s="233"/>
      <c r="J82" s="233"/>
      <c r="K82" s="260"/>
      <c r="L82" s="260"/>
      <c r="M82" s="262"/>
      <c r="N82" s="200"/>
      <c r="O82" s="200"/>
      <c r="P82" s="200"/>
      <c r="Q82" s="200"/>
      <c r="R82" s="200"/>
    </row>
    <row r="83" spans="1:18" s="3" customFormat="1" ht="85.5" customHeight="1" x14ac:dyDescent="0.3">
      <c r="A83" s="252"/>
      <c r="B83" s="234"/>
      <c r="C83" s="233"/>
      <c r="D83" s="233"/>
      <c r="E83" s="10"/>
      <c r="F83" s="10"/>
      <c r="G83" s="200"/>
      <c r="H83" s="78" t="s">
        <v>250</v>
      </c>
      <c r="I83" s="233"/>
      <c r="J83" s="233"/>
      <c r="K83" s="260"/>
      <c r="L83" s="260"/>
      <c r="M83" s="262"/>
      <c r="N83" s="200"/>
      <c r="O83" s="200"/>
      <c r="P83" s="200"/>
      <c r="Q83" s="200"/>
      <c r="R83" s="200"/>
    </row>
    <row r="84" spans="1:18" s="3" customFormat="1" ht="85.5" customHeight="1" x14ac:dyDescent="0.3">
      <c r="A84" s="252"/>
      <c r="B84" s="234"/>
      <c r="C84" s="233"/>
      <c r="D84" s="233"/>
      <c r="E84" s="10"/>
      <c r="F84" s="10"/>
      <c r="G84" s="201"/>
      <c r="H84" s="74" t="s">
        <v>249</v>
      </c>
      <c r="I84" s="233"/>
      <c r="J84" s="233"/>
      <c r="K84" s="205"/>
      <c r="L84" s="205"/>
      <c r="M84" s="263"/>
      <c r="N84" s="201"/>
      <c r="O84" s="201"/>
      <c r="P84" s="201"/>
      <c r="Q84" s="201"/>
      <c r="R84" s="201"/>
    </row>
    <row r="85" spans="1:18" s="3" customFormat="1" ht="78" customHeight="1" x14ac:dyDescent="0.3">
      <c r="A85" s="252"/>
      <c r="B85" s="234"/>
      <c r="C85" s="233"/>
      <c r="D85" s="74" t="s">
        <v>248</v>
      </c>
      <c r="E85" s="10">
        <v>1</v>
      </c>
      <c r="F85" s="10">
        <v>1</v>
      </c>
      <c r="G85" s="74" t="s">
        <v>247</v>
      </c>
      <c r="H85" s="74" t="s">
        <v>246</v>
      </c>
      <c r="I85" s="233"/>
      <c r="J85" s="233"/>
      <c r="K85" s="27">
        <v>0.1</v>
      </c>
      <c r="L85" s="78">
        <v>10</v>
      </c>
      <c r="M85" s="61">
        <f>L85*K85</f>
        <v>1</v>
      </c>
      <c r="N85" s="26" t="s">
        <v>511</v>
      </c>
      <c r="O85" s="26" t="s">
        <v>522</v>
      </c>
      <c r="P85" s="10">
        <v>135</v>
      </c>
      <c r="Q85" s="26" t="s">
        <v>541</v>
      </c>
      <c r="R85" s="26" t="s">
        <v>790</v>
      </c>
    </row>
    <row r="86" spans="1:18" s="3" customFormat="1" ht="41.25" customHeight="1" x14ac:dyDescent="0.3">
      <c r="A86" s="252"/>
      <c r="B86" s="234"/>
      <c r="C86" s="233" t="s">
        <v>245</v>
      </c>
      <c r="D86" s="233" t="s">
        <v>244</v>
      </c>
      <c r="E86" s="202">
        <v>0.3</v>
      </c>
      <c r="F86" s="202">
        <v>1</v>
      </c>
      <c r="G86" s="215" t="s">
        <v>243</v>
      </c>
      <c r="H86" s="74" t="s">
        <v>242</v>
      </c>
      <c r="I86" s="249" t="s">
        <v>228</v>
      </c>
      <c r="J86" s="249" t="s">
        <v>228</v>
      </c>
      <c r="K86" s="217">
        <v>0.3</v>
      </c>
      <c r="L86" s="217">
        <v>0.15</v>
      </c>
      <c r="M86" s="219">
        <f>L86/K86</f>
        <v>0.5</v>
      </c>
      <c r="N86" s="26" t="s">
        <v>511</v>
      </c>
      <c r="O86" s="26" t="s">
        <v>512</v>
      </c>
      <c r="P86" s="26">
        <v>157</v>
      </c>
      <c r="Q86" s="12" t="s">
        <v>513</v>
      </c>
      <c r="R86" s="199" t="s">
        <v>598</v>
      </c>
    </row>
    <row r="87" spans="1:18" s="3" customFormat="1" ht="82.8" x14ac:dyDescent="0.3">
      <c r="A87" s="252"/>
      <c r="B87" s="234"/>
      <c r="C87" s="233"/>
      <c r="D87" s="233"/>
      <c r="E87" s="203"/>
      <c r="F87" s="203"/>
      <c r="G87" s="216"/>
      <c r="H87" s="74" t="s">
        <v>241</v>
      </c>
      <c r="I87" s="249"/>
      <c r="J87" s="249"/>
      <c r="K87" s="218"/>
      <c r="L87" s="218"/>
      <c r="M87" s="219"/>
      <c r="N87" s="26" t="s">
        <v>538</v>
      </c>
      <c r="O87" s="26" t="s">
        <v>539</v>
      </c>
      <c r="P87" s="26">
        <v>212</v>
      </c>
      <c r="Q87" s="26" t="s">
        <v>540</v>
      </c>
      <c r="R87" s="201"/>
    </row>
    <row r="88" spans="1:18" s="3" customFormat="1" ht="75.75" customHeight="1" x14ac:dyDescent="0.3">
      <c r="A88" s="252"/>
      <c r="B88" s="234"/>
      <c r="C88" s="233"/>
      <c r="D88" s="74" t="s">
        <v>240</v>
      </c>
      <c r="E88" s="77">
        <v>0.3</v>
      </c>
      <c r="F88" s="77">
        <v>1</v>
      </c>
      <c r="G88" s="75" t="s">
        <v>239</v>
      </c>
      <c r="H88" s="74" t="s">
        <v>238</v>
      </c>
      <c r="I88" s="249"/>
      <c r="J88" s="249"/>
      <c r="K88" s="27">
        <v>0.1</v>
      </c>
      <c r="L88" s="78">
        <v>0</v>
      </c>
      <c r="M88" s="66" t="s">
        <v>38</v>
      </c>
      <c r="N88" s="26" t="s">
        <v>511</v>
      </c>
      <c r="O88" s="26" t="s">
        <v>542</v>
      </c>
      <c r="P88" s="10">
        <v>149</v>
      </c>
      <c r="Q88" s="26" t="s">
        <v>543</v>
      </c>
      <c r="R88" s="25" t="s">
        <v>599</v>
      </c>
    </row>
    <row r="89" spans="1:18" s="3" customFormat="1" ht="51.75" customHeight="1" x14ac:dyDescent="0.3">
      <c r="A89" s="252"/>
      <c r="B89" s="234"/>
      <c r="C89" s="233"/>
      <c r="D89" s="233" t="s">
        <v>237</v>
      </c>
      <c r="E89" s="202">
        <v>0.3</v>
      </c>
      <c r="F89" s="202">
        <v>1</v>
      </c>
      <c r="G89" s="215" t="s">
        <v>236</v>
      </c>
      <c r="H89" s="74" t="s">
        <v>235</v>
      </c>
      <c r="I89" s="249"/>
      <c r="J89" s="249"/>
      <c r="K89" s="217">
        <v>0.1</v>
      </c>
      <c r="L89" s="217">
        <v>0.1</v>
      </c>
      <c r="M89" s="264">
        <f>L89/K89*1</f>
        <v>1</v>
      </c>
      <c r="N89" s="26" t="s">
        <v>511</v>
      </c>
      <c r="O89" s="26" t="s">
        <v>542</v>
      </c>
      <c r="P89" s="10">
        <v>149</v>
      </c>
      <c r="Q89" s="26" t="s">
        <v>543</v>
      </c>
      <c r="R89" s="199" t="s">
        <v>791</v>
      </c>
    </row>
    <row r="90" spans="1:18" s="3" customFormat="1" ht="69" x14ac:dyDescent="0.3">
      <c r="A90" s="252"/>
      <c r="B90" s="234"/>
      <c r="C90" s="233"/>
      <c r="D90" s="233"/>
      <c r="E90" s="254"/>
      <c r="F90" s="254"/>
      <c r="G90" s="220"/>
      <c r="H90" s="74" t="s">
        <v>234</v>
      </c>
      <c r="I90" s="249"/>
      <c r="J90" s="249"/>
      <c r="K90" s="221"/>
      <c r="L90" s="221"/>
      <c r="M90" s="277"/>
      <c r="N90" s="26" t="s">
        <v>511</v>
      </c>
      <c r="O90" s="26" t="s">
        <v>542</v>
      </c>
      <c r="P90" s="10">
        <v>149</v>
      </c>
      <c r="Q90" s="26" t="s">
        <v>543</v>
      </c>
      <c r="R90" s="200"/>
    </row>
    <row r="91" spans="1:18" s="3" customFormat="1" ht="30" customHeight="1" x14ac:dyDescent="0.3">
      <c r="A91" s="252"/>
      <c r="B91" s="234"/>
      <c r="C91" s="233"/>
      <c r="D91" s="233"/>
      <c r="E91" s="203"/>
      <c r="F91" s="203"/>
      <c r="G91" s="216"/>
      <c r="H91" s="74" t="s">
        <v>233</v>
      </c>
      <c r="I91" s="249"/>
      <c r="J91" s="249"/>
      <c r="K91" s="218"/>
      <c r="L91" s="218"/>
      <c r="M91" s="265"/>
      <c r="N91" s="26" t="s">
        <v>511</v>
      </c>
      <c r="O91" s="26" t="s">
        <v>542</v>
      </c>
      <c r="P91" s="10">
        <v>149</v>
      </c>
      <c r="Q91" s="26" t="s">
        <v>543</v>
      </c>
      <c r="R91" s="201"/>
    </row>
    <row r="92" spans="1:18" s="9" customFormat="1" ht="75" customHeight="1" x14ac:dyDescent="0.3">
      <c r="A92" s="252"/>
      <c r="B92" s="234" t="s">
        <v>212</v>
      </c>
      <c r="C92" s="233" t="s">
        <v>232</v>
      </c>
      <c r="D92" s="256" t="s">
        <v>231</v>
      </c>
      <c r="E92" s="74">
        <v>1</v>
      </c>
      <c r="F92" s="74">
        <v>1</v>
      </c>
      <c r="G92" s="199" t="s">
        <v>230</v>
      </c>
      <c r="H92" s="74" t="s">
        <v>229</v>
      </c>
      <c r="I92" s="233" t="s">
        <v>228</v>
      </c>
      <c r="J92" s="233" t="s">
        <v>228</v>
      </c>
      <c r="K92" s="204">
        <v>0.6</v>
      </c>
      <c r="L92" s="204">
        <v>0.6</v>
      </c>
      <c r="M92" s="264">
        <f>L92/K92*1</f>
        <v>1</v>
      </c>
      <c r="N92" s="71" t="s">
        <v>511</v>
      </c>
      <c r="O92" s="71" t="s">
        <v>512</v>
      </c>
      <c r="P92" s="1" t="s">
        <v>813</v>
      </c>
      <c r="Q92" s="1" t="s">
        <v>812</v>
      </c>
      <c r="R92" s="199" t="s">
        <v>600</v>
      </c>
    </row>
    <row r="93" spans="1:18" s="9" customFormat="1" ht="81.75" customHeight="1" x14ac:dyDescent="0.3">
      <c r="A93" s="252"/>
      <c r="B93" s="234"/>
      <c r="C93" s="233"/>
      <c r="D93" s="256"/>
      <c r="E93" s="74"/>
      <c r="F93" s="74"/>
      <c r="G93" s="201"/>
      <c r="H93" s="74" t="s">
        <v>227</v>
      </c>
      <c r="I93" s="233"/>
      <c r="J93" s="233"/>
      <c r="K93" s="205"/>
      <c r="L93" s="205"/>
      <c r="M93" s="265"/>
      <c r="N93" s="71" t="s">
        <v>511</v>
      </c>
      <c r="O93" s="71" t="s">
        <v>512</v>
      </c>
      <c r="P93" s="1">
        <v>157</v>
      </c>
      <c r="Q93" s="1" t="s">
        <v>516</v>
      </c>
      <c r="R93" s="201"/>
    </row>
    <row r="94" spans="1:18" s="9" customFormat="1" ht="47.25" customHeight="1" x14ac:dyDescent="0.3">
      <c r="A94" s="252"/>
      <c r="B94" s="234"/>
      <c r="C94" s="233" t="s">
        <v>226</v>
      </c>
      <c r="D94" s="256" t="s">
        <v>225</v>
      </c>
      <c r="E94" s="74">
        <v>2</v>
      </c>
      <c r="F94" s="74">
        <v>5</v>
      </c>
      <c r="G94" s="199" t="s">
        <v>224</v>
      </c>
      <c r="H94" s="74" t="s">
        <v>223</v>
      </c>
      <c r="I94" s="233" t="s">
        <v>222</v>
      </c>
      <c r="J94" s="233" t="s">
        <v>222</v>
      </c>
      <c r="K94" s="204">
        <v>1</v>
      </c>
      <c r="L94" s="204">
        <v>1</v>
      </c>
      <c r="M94" s="264">
        <f>L94*K94*1</f>
        <v>1</v>
      </c>
      <c r="N94" s="1" t="s">
        <v>514</v>
      </c>
      <c r="O94" s="1" t="s">
        <v>515</v>
      </c>
      <c r="P94" s="1">
        <v>190</v>
      </c>
      <c r="Q94" s="1" t="s">
        <v>516</v>
      </c>
      <c r="R94" s="199" t="s">
        <v>749</v>
      </c>
    </row>
    <row r="95" spans="1:18" s="9" customFormat="1" ht="42.75" customHeight="1" x14ac:dyDescent="0.3">
      <c r="A95" s="252"/>
      <c r="B95" s="234"/>
      <c r="C95" s="233"/>
      <c r="D95" s="256"/>
      <c r="E95" s="74"/>
      <c r="F95" s="74"/>
      <c r="G95" s="201"/>
      <c r="H95" s="74" t="s">
        <v>221</v>
      </c>
      <c r="I95" s="233"/>
      <c r="J95" s="233"/>
      <c r="K95" s="205"/>
      <c r="L95" s="205"/>
      <c r="M95" s="265"/>
      <c r="N95" s="1" t="s">
        <v>514</v>
      </c>
      <c r="O95" s="1" t="s">
        <v>515</v>
      </c>
      <c r="P95" s="1">
        <v>190</v>
      </c>
      <c r="Q95" s="1" t="s">
        <v>516</v>
      </c>
      <c r="R95" s="201"/>
    </row>
    <row r="96" spans="1:18" s="9" customFormat="1" ht="81.75" customHeight="1" x14ac:dyDescent="0.3">
      <c r="A96" s="252"/>
      <c r="B96" s="234"/>
      <c r="C96" s="74" t="s">
        <v>220</v>
      </c>
      <c r="D96" s="76" t="s">
        <v>219</v>
      </c>
      <c r="E96" s="76" t="s">
        <v>145</v>
      </c>
      <c r="F96" s="76">
        <v>4</v>
      </c>
      <c r="G96" s="76" t="s">
        <v>218</v>
      </c>
      <c r="H96" s="74" t="s">
        <v>217</v>
      </c>
      <c r="I96" s="233"/>
      <c r="J96" s="233"/>
      <c r="K96" s="78">
        <v>12</v>
      </c>
      <c r="L96" s="78">
        <v>0</v>
      </c>
      <c r="M96" s="66" t="s">
        <v>38</v>
      </c>
      <c r="N96" s="1" t="s">
        <v>511</v>
      </c>
      <c r="O96" s="1" t="s">
        <v>661</v>
      </c>
      <c r="P96" s="1">
        <v>157</v>
      </c>
      <c r="Q96" s="12" t="s">
        <v>513</v>
      </c>
      <c r="R96" s="1" t="s">
        <v>601</v>
      </c>
    </row>
    <row r="97" spans="1:103" s="7" customFormat="1" ht="87.75" customHeight="1" x14ac:dyDescent="0.3">
      <c r="A97" s="252"/>
      <c r="B97" s="234"/>
      <c r="C97" s="74" t="s">
        <v>216</v>
      </c>
      <c r="D97" s="78" t="s">
        <v>215</v>
      </c>
      <c r="E97" s="74">
        <v>12</v>
      </c>
      <c r="F97" s="74">
        <v>12</v>
      </c>
      <c r="G97" s="74" t="s">
        <v>214</v>
      </c>
      <c r="H97" s="74" t="s">
        <v>213</v>
      </c>
      <c r="I97" s="233"/>
      <c r="J97" s="233"/>
      <c r="K97" s="78">
        <v>12</v>
      </c>
      <c r="L97" s="78">
        <v>11</v>
      </c>
      <c r="M97" s="61">
        <f>L97/K97*1</f>
        <v>0.91666666666666663</v>
      </c>
      <c r="N97" s="1" t="s">
        <v>511</v>
      </c>
      <c r="O97" s="1" t="s">
        <v>579</v>
      </c>
      <c r="P97" s="1">
        <v>139</v>
      </c>
      <c r="Q97" s="1" t="s">
        <v>578</v>
      </c>
      <c r="R97" s="1" t="s">
        <v>729</v>
      </c>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row>
    <row r="98" spans="1:103" s="9" customFormat="1" ht="45" customHeight="1" x14ac:dyDescent="0.3">
      <c r="A98" s="252"/>
      <c r="B98" s="234"/>
      <c r="C98" s="74" t="s">
        <v>211</v>
      </c>
      <c r="D98" s="76" t="s">
        <v>210</v>
      </c>
      <c r="E98" s="74">
        <v>12</v>
      </c>
      <c r="F98" s="74">
        <v>12</v>
      </c>
      <c r="G98" s="74" t="s">
        <v>209</v>
      </c>
      <c r="H98" s="74" t="s">
        <v>662</v>
      </c>
      <c r="I98" s="233"/>
      <c r="J98" s="233"/>
      <c r="K98" s="78">
        <v>12</v>
      </c>
      <c r="L98" s="78">
        <v>11</v>
      </c>
      <c r="M98" s="61">
        <f>L98/K98*1</f>
        <v>0.91666666666666663</v>
      </c>
      <c r="N98" s="1" t="s">
        <v>514</v>
      </c>
      <c r="O98" s="1" t="s">
        <v>658</v>
      </c>
      <c r="P98" s="1" t="s">
        <v>655</v>
      </c>
      <c r="Q98" s="1" t="s">
        <v>656</v>
      </c>
      <c r="R98" s="1" t="s">
        <v>751</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row>
    <row r="99" spans="1:103" s="9" customFormat="1" ht="47.25" customHeight="1" x14ac:dyDescent="0.3">
      <c r="A99" s="252"/>
      <c r="B99" s="234"/>
      <c r="C99" s="233" t="s">
        <v>211</v>
      </c>
      <c r="D99" s="76" t="s">
        <v>210</v>
      </c>
      <c r="E99" s="74">
        <v>12</v>
      </c>
      <c r="F99" s="74">
        <v>12</v>
      </c>
      <c r="G99" s="74" t="s">
        <v>209</v>
      </c>
      <c r="H99" s="74" t="s">
        <v>208</v>
      </c>
      <c r="I99" s="233"/>
      <c r="J99" s="233"/>
      <c r="K99" s="78">
        <v>12</v>
      </c>
      <c r="L99" s="78">
        <v>11</v>
      </c>
      <c r="M99" s="61">
        <f t="shared" ref="M99" si="3">L99/K99*1</f>
        <v>0.91666666666666663</v>
      </c>
      <c r="N99" s="1" t="s">
        <v>660</v>
      </c>
      <c r="O99" s="1" t="s">
        <v>659</v>
      </c>
      <c r="P99" s="1" t="s">
        <v>657</v>
      </c>
      <c r="Q99" s="1" t="s">
        <v>656</v>
      </c>
      <c r="R99" s="1" t="s">
        <v>663</v>
      </c>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row>
    <row r="100" spans="1:103" s="9" customFormat="1" ht="69.75" customHeight="1" x14ac:dyDescent="0.3">
      <c r="A100" s="252"/>
      <c r="B100" s="234"/>
      <c r="C100" s="233"/>
      <c r="D100" s="76" t="s">
        <v>207</v>
      </c>
      <c r="E100" s="74">
        <v>12</v>
      </c>
      <c r="F100" s="74">
        <v>12</v>
      </c>
      <c r="G100" s="74" t="s">
        <v>206</v>
      </c>
      <c r="H100" s="74" t="s">
        <v>205</v>
      </c>
      <c r="I100" s="233"/>
      <c r="J100" s="233"/>
      <c r="K100" s="78">
        <v>1</v>
      </c>
      <c r="L100" s="78" t="s">
        <v>38</v>
      </c>
      <c r="M100" s="68" t="s">
        <v>38</v>
      </c>
      <c r="N100" s="1" t="s">
        <v>776</v>
      </c>
      <c r="O100" s="1" t="s">
        <v>777</v>
      </c>
      <c r="P100" s="1" t="s">
        <v>664</v>
      </c>
      <c r="Q100" s="1" t="s">
        <v>778</v>
      </c>
      <c r="R100" s="1" t="s">
        <v>602</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row>
    <row r="101" spans="1:103" s="9" customFormat="1" ht="110.4" x14ac:dyDescent="0.3">
      <c r="A101" s="252"/>
      <c r="B101" s="234"/>
      <c r="C101" s="233" t="s">
        <v>204</v>
      </c>
      <c r="D101" s="233" t="s">
        <v>203</v>
      </c>
      <c r="E101" s="233">
        <v>1</v>
      </c>
      <c r="F101" s="233">
        <v>1</v>
      </c>
      <c r="G101" s="199" t="s">
        <v>202</v>
      </c>
      <c r="H101" s="74" t="s">
        <v>201</v>
      </c>
      <c r="I101" s="233" t="s">
        <v>200</v>
      </c>
      <c r="J101" s="233" t="s">
        <v>200</v>
      </c>
      <c r="K101" s="204">
        <v>1</v>
      </c>
      <c r="L101" s="204">
        <v>1</v>
      </c>
      <c r="M101" s="264">
        <f>L101*K101*1</f>
        <v>1</v>
      </c>
      <c r="N101" s="1" t="s">
        <v>665</v>
      </c>
      <c r="O101" s="1" t="s">
        <v>668</v>
      </c>
      <c r="P101" s="1" t="s">
        <v>667</v>
      </c>
      <c r="Q101" s="1" t="s">
        <v>666</v>
      </c>
      <c r="R101" s="199" t="s">
        <v>750</v>
      </c>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row>
    <row r="102" spans="1:103" s="9" customFormat="1" ht="124.2" x14ac:dyDescent="0.3">
      <c r="A102" s="252"/>
      <c r="B102" s="234"/>
      <c r="C102" s="233"/>
      <c r="D102" s="233"/>
      <c r="E102" s="233"/>
      <c r="F102" s="233"/>
      <c r="G102" s="200"/>
      <c r="H102" s="74" t="s">
        <v>199</v>
      </c>
      <c r="I102" s="233"/>
      <c r="J102" s="233"/>
      <c r="K102" s="260"/>
      <c r="L102" s="260"/>
      <c r="M102" s="277"/>
      <c r="N102" s="1" t="s">
        <v>628</v>
      </c>
      <c r="O102" s="1" t="s">
        <v>636</v>
      </c>
      <c r="P102" s="1" t="s">
        <v>626</v>
      </c>
      <c r="Q102" s="1" t="s">
        <v>670</v>
      </c>
      <c r="R102" s="200"/>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row>
    <row r="103" spans="1:103" s="9" customFormat="1" ht="81" customHeight="1" x14ac:dyDescent="0.3">
      <c r="A103" s="252"/>
      <c r="B103" s="234"/>
      <c r="C103" s="233"/>
      <c r="D103" s="233"/>
      <c r="E103" s="233"/>
      <c r="F103" s="233"/>
      <c r="G103" s="201"/>
      <c r="H103" s="74" t="s">
        <v>198</v>
      </c>
      <c r="I103" s="233"/>
      <c r="J103" s="233"/>
      <c r="K103" s="205"/>
      <c r="L103" s="205"/>
      <c r="M103" s="265"/>
      <c r="N103" s="1" t="s">
        <v>628</v>
      </c>
      <c r="O103" s="1" t="s">
        <v>636</v>
      </c>
      <c r="P103" s="1" t="s">
        <v>626</v>
      </c>
      <c r="Q103" s="1" t="s">
        <v>669</v>
      </c>
      <c r="R103" s="201"/>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row>
    <row r="104" spans="1:103" s="13" customFormat="1" ht="63" customHeight="1" x14ac:dyDescent="0.3">
      <c r="A104" s="252"/>
      <c r="B104" s="234" t="s">
        <v>197</v>
      </c>
      <c r="C104" s="233" t="s">
        <v>196</v>
      </c>
      <c r="D104" s="233" t="s">
        <v>195</v>
      </c>
      <c r="E104" s="74">
        <v>12</v>
      </c>
      <c r="F104" s="74">
        <v>12</v>
      </c>
      <c r="G104" s="199" t="s">
        <v>194</v>
      </c>
      <c r="H104" s="74" t="s">
        <v>193</v>
      </c>
      <c r="I104" s="233" t="s">
        <v>169</v>
      </c>
      <c r="J104" s="233" t="s">
        <v>169</v>
      </c>
      <c r="K104" s="204">
        <v>12</v>
      </c>
      <c r="L104" s="204">
        <v>6</v>
      </c>
      <c r="M104" s="268">
        <f>L104/K104</f>
        <v>0.5</v>
      </c>
      <c r="N104" s="1" t="s">
        <v>544</v>
      </c>
      <c r="O104" s="1" t="s">
        <v>545</v>
      </c>
      <c r="P104" s="1">
        <v>43</v>
      </c>
      <c r="Q104" s="1" t="s">
        <v>574</v>
      </c>
      <c r="R104" s="199" t="s">
        <v>743</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row>
    <row r="105" spans="1:103" s="13" customFormat="1" ht="96.6" x14ac:dyDescent="0.3">
      <c r="A105" s="252"/>
      <c r="B105" s="234"/>
      <c r="C105" s="233"/>
      <c r="D105" s="233"/>
      <c r="E105" s="74"/>
      <c r="F105" s="74"/>
      <c r="G105" s="201"/>
      <c r="H105" s="74" t="s">
        <v>192</v>
      </c>
      <c r="I105" s="233"/>
      <c r="J105" s="233"/>
      <c r="K105" s="205"/>
      <c r="L105" s="205"/>
      <c r="M105" s="268"/>
      <c r="N105" s="1" t="s">
        <v>572</v>
      </c>
      <c r="O105" s="1" t="s">
        <v>571</v>
      </c>
      <c r="P105" s="1">
        <v>180</v>
      </c>
      <c r="Q105" s="1" t="s">
        <v>570</v>
      </c>
      <c r="R105" s="201"/>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row>
    <row r="106" spans="1:103" s="13" customFormat="1" ht="132" customHeight="1" x14ac:dyDescent="0.3">
      <c r="A106" s="252"/>
      <c r="B106" s="234"/>
      <c r="C106" s="233"/>
      <c r="D106" s="74" t="s">
        <v>191</v>
      </c>
      <c r="E106" s="74">
        <v>25</v>
      </c>
      <c r="F106" s="74">
        <v>50</v>
      </c>
      <c r="G106" s="74" t="s">
        <v>190</v>
      </c>
      <c r="H106" s="74" t="s">
        <v>189</v>
      </c>
      <c r="I106" s="233"/>
      <c r="J106" s="233"/>
      <c r="K106" s="78">
        <v>5</v>
      </c>
      <c r="L106" s="78">
        <v>5</v>
      </c>
      <c r="M106" s="54">
        <f>L106/K106</f>
        <v>1</v>
      </c>
      <c r="N106" s="1" t="s">
        <v>544</v>
      </c>
      <c r="O106" s="1" t="s">
        <v>545</v>
      </c>
      <c r="P106" s="10">
        <v>45</v>
      </c>
      <c r="Q106" s="1" t="s">
        <v>546</v>
      </c>
      <c r="R106" s="1" t="s">
        <v>738</v>
      </c>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row>
    <row r="107" spans="1:103" s="13" customFormat="1" ht="40.5" customHeight="1" x14ac:dyDescent="0.3">
      <c r="A107" s="252"/>
      <c r="B107" s="234"/>
      <c r="C107" s="233"/>
      <c r="D107" s="74" t="s">
        <v>188</v>
      </c>
      <c r="E107" s="74">
        <v>40</v>
      </c>
      <c r="F107" s="74">
        <v>100</v>
      </c>
      <c r="G107" s="74" t="s">
        <v>187</v>
      </c>
      <c r="H107" s="74" t="s">
        <v>186</v>
      </c>
      <c r="I107" s="233"/>
      <c r="J107" s="233"/>
      <c r="K107" s="78">
        <v>1</v>
      </c>
      <c r="L107" s="78">
        <v>1</v>
      </c>
      <c r="M107" s="61">
        <f>L107/K107*1</f>
        <v>1</v>
      </c>
      <c r="N107" s="1" t="s">
        <v>544</v>
      </c>
      <c r="O107" s="1" t="s">
        <v>545</v>
      </c>
      <c r="P107" s="10">
        <v>45</v>
      </c>
      <c r="Q107" s="1" t="s">
        <v>546</v>
      </c>
      <c r="R107" s="1" t="s">
        <v>737</v>
      </c>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row>
    <row r="108" spans="1:103" s="13" customFormat="1" ht="42.75" customHeight="1" x14ac:dyDescent="0.3">
      <c r="A108" s="252"/>
      <c r="B108" s="234"/>
      <c r="C108" s="233"/>
      <c r="D108" s="74" t="s">
        <v>185</v>
      </c>
      <c r="E108" s="74">
        <v>20</v>
      </c>
      <c r="F108" s="74">
        <v>35</v>
      </c>
      <c r="G108" s="74" t="s">
        <v>184</v>
      </c>
      <c r="H108" s="74" t="s">
        <v>183</v>
      </c>
      <c r="I108" s="233"/>
      <c r="J108" s="233"/>
      <c r="K108" s="78">
        <v>1</v>
      </c>
      <c r="L108" s="78">
        <v>1</v>
      </c>
      <c r="M108" s="61">
        <f>L108/K108*1</f>
        <v>1</v>
      </c>
      <c r="N108" s="1" t="s">
        <v>544</v>
      </c>
      <c r="O108" s="1" t="s">
        <v>545</v>
      </c>
      <c r="P108" s="10">
        <v>45</v>
      </c>
      <c r="Q108" s="1" t="s">
        <v>546</v>
      </c>
      <c r="R108" s="1" t="s">
        <v>726</v>
      </c>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row>
    <row r="109" spans="1:103" s="13" customFormat="1" ht="65.25" customHeight="1" x14ac:dyDescent="0.3">
      <c r="A109" s="252"/>
      <c r="B109" s="234"/>
      <c r="C109" s="233"/>
      <c r="D109" s="233" t="s">
        <v>182</v>
      </c>
      <c r="E109" s="233">
        <v>1</v>
      </c>
      <c r="F109" s="233">
        <v>1</v>
      </c>
      <c r="G109" s="199" t="s">
        <v>181</v>
      </c>
      <c r="H109" s="74" t="s">
        <v>180</v>
      </c>
      <c r="I109" s="233"/>
      <c r="J109" s="233"/>
      <c r="K109" s="204">
        <v>1</v>
      </c>
      <c r="L109" s="204" t="s">
        <v>38</v>
      </c>
      <c r="M109" s="273" t="s">
        <v>38</v>
      </c>
      <c r="N109" s="1" t="s">
        <v>674</v>
      </c>
      <c r="O109" s="1" t="s">
        <v>673</v>
      </c>
      <c r="P109" s="1" t="s">
        <v>671</v>
      </c>
      <c r="Q109" s="1" t="s">
        <v>672</v>
      </c>
      <c r="R109" s="199" t="s">
        <v>648</v>
      </c>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row>
    <row r="110" spans="1:103" s="13" customFormat="1" ht="98.25" customHeight="1" x14ac:dyDescent="0.3">
      <c r="A110" s="252"/>
      <c r="B110" s="234"/>
      <c r="C110" s="233"/>
      <c r="D110" s="233"/>
      <c r="E110" s="233"/>
      <c r="F110" s="233"/>
      <c r="G110" s="201"/>
      <c r="H110" s="74" t="s">
        <v>179</v>
      </c>
      <c r="I110" s="233"/>
      <c r="J110" s="233"/>
      <c r="K110" s="205"/>
      <c r="L110" s="205"/>
      <c r="M110" s="274"/>
      <c r="N110" s="1" t="s">
        <v>678</v>
      </c>
      <c r="O110" s="1" t="s">
        <v>677</v>
      </c>
      <c r="P110" s="1" t="s">
        <v>676</v>
      </c>
      <c r="Q110" s="1" t="s">
        <v>675</v>
      </c>
      <c r="R110" s="201"/>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row>
    <row r="111" spans="1:103" s="13" customFormat="1" ht="99.75" customHeight="1" x14ac:dyDescent="0.3">
      <c r="A111" s="252"/>
      <c r="B111" s="234"/>
      <c r="C111" s="233"/>
      <c r="D111" s="74" t="s">
        <v>178</v>
      </c>
      <c r="E111" s="74">
        <v>1</v>
      </c>
      <c r="F111" s="74">
        <v>1</v>
      </c>
      <c r="G111" s="74" t="s">
        <v>177</v>
      </c>
      <c r="H111" s="74" t="s">
        <v>176</v>
      </c>
      <c r="I111" s="233"/>
      <c r="J111" s="233"/>
      <c r="K111" s="78">
        <v>1</v>
      </c>
      <c r="L111" s="78">
        <v>1</v>
      </c>
      <c r="M111" s="61">
        <v>1</v>
      </c>
      <c r="N111" s="1" t="s">
        <v>678</v>
      </c>
      <c r="O111" s="1" t="s">
        <v>681</v>
      </c>
      <c r="P111" s="1" t="s">
        <v>680</v>
      </c>
      <c r="Q111" s="1" t="s">
        <v>679</v>
      </c>
      <c r="R111" s="1" t="s">
        <v>747</v>
      </c>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row>
    <row r="112" spans="1:103" s="13" customFormat="1" ht="119.25" customHeight="1" x14ac:dyDescent="0.3">
      <c r="A112" s="252"/>
      <c r="B112" s="234"/>
      <c r="C112" s="233"/>
      <c r="D112" s="74" t="s">
        <v>175</v>
      </c>
      <c r="E112" s="74">
        <v>20</v>
      </c>
      <c r="F112" s="74">
        <v>35</v>
      </c>
      <c r="G112" s="74" t="s">
        <v>174</v>
      </c>
      <c r="H112" s="74" t="s">
        <v>173</v>
      </c>
      <c r="I112" s="233"/>
      <c r="J112" s="233"/>
      <c r="K112" s="27">
        <v>0.05</v>
      </c>
      <c r="L112" s="27">
        <v>0.04</v>
      </c>
      <c r="M112" s="61">
        <f>L112/K112*1</f>
        <v>0.79999999999999993</v>
      </c>
      <c r="N112" s="1" t="s">
        <v>678</v>
      </c>
      <c r="O112" s="1" t="s">
        <v>683</v>
      </c>
      <c r="P112" s="1" t="s">
        <v>684</v>
      </c>
      <c r="Q112" s="1" t="s">
        <v>682</v>
      </c>
      <c r="R112" s="1" t="s">
        <v>798</v>
      </c>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row>
    <row r="113" spans="1:103" s="13" customFormat="1" ht="76.5" customHeight="1" x14ac:dyDescent="0.3">
      <c r="A113" s="252"/>
      <c r="B113" s="234"/>
      <c r="C113" s="233" t="s">
        <v>172</v>
      </c>
      <c r="D113" s="74" t="s">
        <v>171</v>
      </c>
      <c r="E113" s="10">
        <v>3</v>
      </c>
      <c r="F113" s="10">
        <v>10</v>
      </c>
      <c r="G113" s="74" t="s">
        <v>96</v>
      </c>
      <c r="H113" s="74" t="s">
        <v>170</v>
      </c>
      <c r="I113" s="233" t="s">
        <v>169</v>
      </c>
      <c r="J113" s="233" t="s">
        <v>169</v>
      </c>
      <c r="K113" s="27">
        <v>0.05</v>
      </c>
      <c r="L113" s="27">
        <v>0.03</v>
      </c>
      <c r="M113" s="36">
        <f>L113/K113*1</f>
        <v>0.6</v>
      </c>
      <c r="N113" s="1" t="s">
        <v>514</v>
      </c>
      <c r="O113" s="1" t="s">
        <v>515</v>
      </c>
      <c r="P113" s="1">
        <v>190</v>
      </c>
      <c r="Q113" s="1" t="s">
        <v>516</v>
      </c>
      <c r="R113" s="1" t="s">
        <v>603</v>
      </c>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row>
    <row r="114" spans="1:103" s="13" customFormat="1" ht="45.75" customHeight="1" x14ac:dyDescent="0.3">
      <c r="A114" s="252"/>
      <c r="B114" s="234"/>
      <c r="C114" s="233"/>
      <c r="D114" s="233" t="s">
        <v>168</v>
      </c>
      <c r="E114" s="255">
        <v>0.3</v>
      </c>
      <c r="F114" s="255">
        <v>0.9</v>
      </c>
      <c r="G114" s="215" t="s">
        <v>167</v>
      </c>
      <c r="H114" s="74" t="s">
        <v>166</v>
      </c>
      <c r="I114" s="233"/>
      <c r="J114" s="233"/>
      <c r="K114" s="204">
        <v>1</v>
      </c>
      <c r="L114" s="204">
        <v>1</v>
      </c>
      <c r="M114" s="264">
        <f>L114/K114*1</f>
        <v>1</v>
      </c>
      <c r="N114" s="1" t="s">
        <v>514</v>
      </c>
      <c r="O114" s="1" t="s">
        <v>573</v>
      </c>
      <c r="P114" s="10">
        <v>186</v>
      </c>
      <c r="Q114" s="1" t="s">
        <v>526</v>
      </c>
      <c r="R114" s="199" t="s">
        <v>685</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row>
    <row r="115" spans="1:103" s="13" customFormat="1" ht="33.75" customHeight="1" x14ac:dyDescent="0.3">
      <c r="A115" s="252"/>
      <c r="B115" s="234"/>
      <c r="C115" s="233"/>
      <c r="D115" s="233"/>
      <c r="E115" s="255"/>
      <c r="F115" s="255"/>
      <c r="G115" s="216"/>
      <c r="H115" s="74" t="s">
        <v>165</v>
      </c>
      <c r="I115" s="233"/>
      <c r="J115" s="233"/>
      <c r="K115" s="205"/>
      <c r="L115" s="205"/>
      <c r="M115" s="265"/>
      <c r="N115" s="1" t="s">
        <v>514</v>
      </c>
      <c r="O115" s="1" t="s">
        <v>573</v>
      </c>
      <c r="P115" s="10">
        <v>187</v>
      </c>
      <c r="Q115" s="1" t="s">
        <v>526</v>
      </c>
      <c r="R115" s="201"/>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row>
    <row r="116" spans="1:103" s="13" customFormat="1" ht="84.75" customHeight="1" x14ac:dyDescent="0.3">
      <c r="A116" s="252"/>
      <c r="B116" s="234"/>
      <c r="C116" s="233"/>
      <c r="D116" s="74" t="s">
        <v>164</v>
      </c>
      <c r="E116" s="74">
        <v>1</v>
      </c>
      <c r="F116" s="74">
        <v>1</v>
      </c>
      <c r="G116" s="74" t="s">
        <v>163</v>
      </c>
      <c r="H116" s="74" t="s">
        <v>162</v>
      </c>
      <c r="I116" s="233"/>
      <c r="J116" s="233"/>
      <c r="K116" s="78">
        <v>0.5</v>
      </c>
      <c r="L116" s="78">
        <v>0.3</v>
      </c>
      <c r="M116" s="36">
        <f>L116/K116*1</f>
        <v>0.6</v>
      </c>
      <c r="N116" s="1" t="s">
        <v>514</v>
      </c>
      <c r="O116" s="1" t="s">
        <v>515</v>
      </c>
      <c r="P116" s="1">
        <v>190</v>
      </c>
      <c r="Q116" s="1" t="s">
        <v>516</v>
      </c>
      <c r="R116" s="1" t="s">
        <v>739</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row>
    <row r="117" spans="1:103" s="13" customFormat="1" ht="51.75" customHeight="1" x14ac:dyDescent="0.3">
      <c r="A117" s="252"/>
      <c r="B117" s="234" t="s">
        <v>161</v>
      </c>
      <c r="C117" s="233" t="s">
        <v>160</v>
      </c>
      <c r="D117" s="233" t="s">
        <v>159</v>
      </c>
      <c r="E117" s="233">
        <v>1</v>
      </c>
      <c r="F117" s="233">
        <v>1</v>
      </c>
      <c r="G117" s="199" t="s">
        <v>158</v>
      </c>
      <c r="H117" s="74" t="s">
        <v>157</v>
      </c>
      <c r="I117" s="233" t="s">
        <v>156</v>
      </c>
      <c r="J117" s="233" t="s">
        <v>156</v>
      </c>
      <c r="K117" s="204">
        <v>0.5</v>
      </c>
      <c r="L117" s="204">
        <v>0.3</v>
      </c>
      <c r="M117" s="278">
        <f>L117/K117*1</f>
        <v>0.6</v>
      </c>
      <c r="N117" s="1" t="s">
        <v>814</v>
      </c>
      <c r="O117" s="1" t="s">
        <v>815</v>
      </c>
      <c r="P117" s="1" t="s">
        <v>816</v>
      </c>
      <c r="Q117" s="1" t="s">
        <v>817</v>
      </c>
      <c r="R117" s="199" t="s">
        <v>688</v>
      </c>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row>
    <row r="118" spans="1:103" s="13" customFormat="1" ht="33" customHeight="1" x14ac:dyDescent="0.3">
      <c r="A118" s="252"/>
      <c r="B118" s="234"/>
      <c r="C118" s="233"/>
      <c r="D118" s="233"/>
      <c r="E118" s="233"/>
      <c r="F118" s="233"/>
      <c r="G118" s="200"/>
      <c r="H118" s="74" t="s">
        <v>155</v>
      </c>
      <c r="I118" s="233"/>
      <c r="J118" s="233"/>
      <c r="K118" s="260"/>
      <c r="L118" s="260"/>
      <c r="M118" s="279"/>
      <c r="N118" s="1" t="s">
        <v>577</v>
      </c>
      <c r="O118" s="1" t="s">
        <v>576</v>
      </c>
      <c r="P118" s="1">
        <v>52</v>
      </c>
      <c r="Q118" s="1" t="s">
        <v>575</v>
      </c>
      <c r="R118" s="200"/>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row>
    <row r="119" spans="1:103" s="13" customFormat="1" ht="40.5" customHeight="1" x14ac:dyDescent="0.3">
      <c r="A119" s="252"/>
      <c r="B119" s="234"/>
      <c r="C119" s="233"/>
      <c r="D119" s="233"/>
      <c r="E119" s="233"/>
      <c r="F119" s="233"/>
      <c r="G119" s="201"/>
      <c r="H119" s="74" t="s">
        <v>154</v>
      </c>
      <c r="I119" s="233"/>
      <c r="J119" s="233"/>
      <c r="K119" s="205"/>
      <c r="L119" s="205"/>
      <c r="M119" s="280"/>
      <c r="N119" s="10"/>
      <c r="O119" s="10"/>
      <c r="P119" s="10"/>
      <c r="Q119" s="10"/>
      <c r="R119" s="201"/>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row>
    <row r="120" spans="1:103" s="9" customFormat="1" ht="69.75" customHeight="1" x14ac:dyDescent="0.3">
      <c r="A120" s="252"/>
      <c r="B120" s="234" t="s">
        <v>152</v>
      </c>
      <c r="C120" s="74" t="s">
        <v>151</v>
      </c>
      <c r="D120" s="74" t="s">
        <v>150</v>
      </c>
      <c r="E120" s="74">
        <v>150</v>
      </c>
      <c r="F120" s="74">
        <v>500</v>
      </c>
      <c r="G120" s="74" t="s">
        <v>149</v>
      </c>
      <c r="H120" s="76" t="s">
        <v>148</v>
      </c>
      <c r="I120" s="74" t="s">
        <v>129</v>
      </c>
      <c r="J120" s="74" t="s">
        <v>129</v>
      </c>
      <c r="K120" s="27">
        <v>0.1</v>
      </c>
      <c r="L120" s="27">
        <v>0</v>
      </c>
      <c r="M120" s="60">
        <f>L120/K120*1</f>
        <v>0</v>
      </c>
      <c r="N120" s="1" t="s">
        <v>538</v>
      </c>
      <c r="O120" s="1" t="s">
        <v>539</v>
      </c>
      <c r="P120" s="10">
        <v>212</v>
      </c>
      <c r="Q120" s="1" t="s">
        <v>540</v>
      </c>
      <c r="R120" s="12" t="s">
        <v>686</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row>
    <row r="121" spans="1:103" s="9" customFormat="1" ht="88.5" customHeight="1" x14ac:dyDescent="0.3">
      <c r="A121" s="252"/>
      <c r="B121" s="234"/>
      <c r="C121" s="233" t="s">
        <v>147</v>
      </c>
      <c r="D121" s="233" t="s">
        <v>146</v>
      </c>
      <c r="E121" s="233" t="s">
        <v>145</v>
      </c>
      <c r="F121" s="233">
        <v>5</v>
      </c>
      <c r="G121" s="199" t="s">
        <v>144</v>
      </c>
      <c r="H121" s="76" t="s">
        <v>143</v>
      </c>
      <c r="I121" s="74" t="s">
        <v>129</v>
      </c>
      <c r="J121" s="74" t="s">
        <v>129</v>
      </c>
      <c r="K121" s="204">
        <v>18</v>
      </c>
      <c r="L121" s="204">
        <v>8</v>
      </c>
      <c r="M121" s="268">
        <f>L121/K121</f>
        <v>0.44444444444444442</v>
      </c>
      <c r="N121" s="1" t="s">
        <v>547</v>
      </c>
      <c r="O121" s="1" t="s">
        <v>548</v>
      </c>
      <c r="P121" s="1">
        <v>202</v>
      </c>
      <c r="Q121" s="1" t="s">
        <v>549</v>
      </c>
      <c r="R121" s="204" t="s">
        <v>711</v>
      </c>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row>
    <row r="122" spans="1:103" s="9" customFormat="1" ht="110.4" x14ac:dyDescent="0.3">
      <c r="A122" s="252"/>
      <c r="B122" s="234"/>
      <c r="C122" s="233"/>
      <c r="D122" s="233"/>
      <c r="E122" s="233"/>
      <c r="F122" s="233"/>
      <c r="G122" s="201"/>
      <c r="H122" s="74" t="s">
        <v>142</v>
      </c>
      <c r="I122" s="74" t="s">
        <v>129</v>
      </c>
      <c r="J122" s="74" t="s">
        <v>129</v>
      </c>
      <c r="K122" s="205"/>
      <c r="L122" s="205"/>
      <c r="M122" s="268"/>
      <c r="N122" s="1" t="s">
        <v>547</v>
      </c>
      <c r="O122" s="1" t="s">
        <v>548</v>
      </c>
      <c r="P122" s="1" t="s">
        <v>714</v>
      </c>
      <c r="Q122" s="1" t="s">
        <v>549</v>
      </c>
      <c r="R122" s="205"/>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row>
    <row r="123" spans="1:103" s="9" customFormat="1" ht="55.5" customHeight="1" x14ac:dyDescent="0.3">
      <c r="A123" s="252"/>
      <c r="B123" s="234"/>
      <c r="C123" s="233" t="s">
        <v>141</v>
      </c>
      <c r="D123" s="233" t="s">
        <v>712</v>
      </c>
      <c r="E123" s="233">
        <v>75</v>
      </c>
      <c r="F123" s="233">
        <v>200</v>
      </c>
      <c r="G123" s="199" t="s">
        <v>140</v>
      </c>
      <c r="H123" s="76" t="s">
        <v>139</v>
      </c>
      <c r="I123" s="74" t="s">
        <v>129</v>
      </c>
      <c r="J123" s="74" t="s">
        <v>129</v>
      </c>
      <c r="K123" s="204">
        <v>11</v>
      </c>
      <c r="L123" s="204">
        <v>4</v>
      </c>
      <c r="M123" s="266">
        <f t="shared" ref="M123" si="4">L123/K123*1</f>
        <v>0.36363636363636365</v>
      </c>
      <c r="N123" s="1" t="s">
        <v>547</v>
      </c>
      <c r="O123" s="1" t="s">
        <v>548</v>
      </c>
      <c r="P123" s="10">
        <v>203</v>
      </c>
      <c r="Q123" s="1" t="s">
        <v>550</v>
      </c>
      <c r="R123" s="204" t="s">
        <v>713</v>
      </c>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9" customFormat="1" ht="50.25" customHeight="1" x14ac:dyDescent="0.3">
      <c r="A124" s="252"/>
      <c r="B124" s="234"/>
      <c r="C124" s="233"/>
      <c r="D124" s="233"/>
      <c r="E124" s="233"/>
      <c r="F124" s="233"/>
      <c r="G124" s="201"/>
      <c r="H124" s="76" t="s">
        <v>138</v>
      </c>
      <c r="I124" s="74" t="s">
        <v>129</v>
      </c>
      <c r="J124" s="74" t="s">
        <v>129</v>
      </c>
      <c r="K124" s="205"/>
      <c r="L124" s="205"/>
      <c r="M124" s="267"/>
      <c r="N124" s="1" t="s">
        <v>547</v>
      </c>
      <c r="O124" s="1" t="s">
        <v>548</v>
      </c>
      <c r="P124" s="10">
        <v>203</v>
      </c>
      <c r="Q124" s="1" t="s">
        <v>550</v>
      </c>
      <c r="R124" s="205"/>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row>
    <row r="125" spans="1:103" s="9" customFormat="1" ht="59.25" customHeight="1" x14ac:dyDescent="0.3">
      <c r="A125" s="252"/>
      <c r="B125" s="234"/>
      <c r="C125" s="74" t="s">
        <v>137</v>
      </c>
      <c r="D125" s="74" t="s">
        <v>136</v>
      </c>
      <c r="E125" s="74">
        <v>17</v>
      </c>
      <c r="F125" s="74">
        <v>17</v>
      </c>
      <c r="G125" s="74" t="s">
        <v>135</v>
      </c>
      <c r="H125" s="76" t="s">
        <v>134</v>
      </c>
      <c r="I125" s="74" t="s">
        <v>129</v>
      </c>
      <c r="J125" s="74" t="s">
        <v>129</v>
      </c>
      <c r="K125" s="4">
        <v>17</v>
      </c>
      <c r="L125" s="78">
        <v>17</v>
      </c>
      <c r="M125" s="61">
        <f>L125/K125*1</f>
        <v>1</v>
      </c>
      <c r="N125" s="1" t="s">
        <v>715</v>
      </c>
      <c r="O125" s="1" t="s">
        <v>716</v>
      </c>
      <c r="P125" s="10">
        <v>205</v>
      </c>
      <c r="Q125" s="1" t="s">
        <v>717</v>
      </c>
      <c r="R125" s="12" t="s">
        <v>801</v>
      </c>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row>
    <row r="126" spans="1:103" s="9" customFormat="1" ht="30.75" customHeight="1" x14ac:dyDescent="0.3">
      <c r="A126" s="252"/>
      <c r="B126" s="234"/>
      <c r="C126" s="233" t="s">
        <v>133</v>
      </c>
      <c r="D126" s="233" t="s">
        <v>132</v>
      </c>
      <c r="E126" s="215">
        <v>0.35</v>
      </c>
      <c r="F126" s="215">
        <v>0.92</v>
      </c>
      <c r="G126" s="199" t="s">
        <v>131</v>
      </c>
      <c r="H126" s="76" t="s">
        <v>130</v>
      </c>
      <c r="I126" s="233" t="s">
        <v>129</v>
      </c>
      <c r="J126" s="233" t="s">
        <v>129</v>
      </c>
      <c r="K126" s="199">
        <v>35</v>
      </c>
      <c r="L126" s="217">
        <v>0.35</v>
      </c>
      <c r="M126" s="264">
        <v>1</v>
      </c>
      <c r="N126" s="1" t="s">
        <v>718</v>
      </c>
      <c r="O126" s="1" t="s">
        <v>719</v>
      </c>
      <c r="P126" s="1">
        <v>213</v>
      </c>
      <c r="Q126" s="1" t="s">
        <v>720</v>
      </c>
      <c r="R126" s="199" t="s">
        <v>649</v>
      </c>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row>
    <row r="127" spans="1:103" s="9" customFormat="1" ht="31.5" customHeight="1" x14ac:dyDescent="0.3">
      <c r="A127" s="252"/>
      <c r="B127" s="234"/>
      <c r="C127" s="233"/>
      <c r="D127" s="233"/>
      <c r="E127" s="216"/>
      <c r="F127" s="216"/>
      <c r="G127" s="201"/>
      <c r="H127" s="74" t="s">
        <v>128</v>
      </c>
      <c r="I127" s="233"/>
      <c r="J127" s="233"/>
      <c r="K127" s="201"/>
      <c r="L127" s="218"/>
      <c r="M127" s="265"/>
      <c r="N127" s="1" t="s">
        <v>718</v>
      </c>
      <c r="O127" s="1" t="s">
        <v>719</v>
      </c>
      <c r="P127" s="1">
        <v>213</v>
      </c>
      <c r="Q127" s="1" t="s">
        <v>720</v>
      </c>
      <c r="R127" s="201"/>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row>
    <row r="128" spans="1:103" s="9" customFormat="1" ht="69" customHeight="1" x14ac:dyDescent="0.3">
      <c r="A128" s="252"/>
      <c r="B128" s="234"/>
      <c r="C128" s="74" t="s">
        <v>127</v>
      </c>
      <c r="D128" s="74" t="s">
        <v>126</v>
      </c>
      <c r="E128" s="74">
        <v>9</v>
      </c>
      <c r="F128" s="74">
        <v>27</v>
      </c>
      <c r="G128" s="74" t="s">
        <v>125</v>
      </c>
      <c r="H128" s="76" t="s">
        <v>124</v>
      </c>
      <c r="I128" s="74" t="s">
        <v>119</v>
      </c>
      <c r="J128" s="74" t="s">
        <v>119</v>
      </c>
      <c r="K128" s="74">
        <v>9</v>
      </c>
      <c r="L128" s="78">
        <v>6</v>
      </c>
      <c r="M128" s="36">
        <f>L128/K128*1</f>
        <v>0.66666666666666663</v>
      </c>
      <c r="N128" s="1" t="s">
        <v>535</v>
      </c>
      <c r="O128" s="1" t="s">
        <v>536</v>
      </c>
      <c r="P128" s="10">
        <v>59</v>
      </c>
      <c r="Q128" s="1" t="s">
        <v>551</v>
      </c>
      <c r="R128" s="1" t="s">
        <v>650</v>
      </c>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row>
    <row r="129" spans="1:103" s="9" customFormat="1" ht="79.5" customHeight="1" x14ac:dyDescent="0.3">
      <c r="A129" s="252"/>
      <c r="B129" s="234"/>
      <c r="C129" s="74" t="s">
        <v>123</v>
      </c>
      <c r="D129" s="74" t="s">
        <v>122</v>
      </c>
      <c r="E129" s="75">
        <v>0.3</v>
      </c>
      <c r="F129" s="75">
        <v>0.9</v>
      </c>
      <c r="G129" s="75" t="s">
        <v>121</v>
      </c>
      <c r="H129" s="74" t="s">
        <v>120</v>
      </c>
      <c r="I129" s="74" t="s">
        <v>119</v>
      </c>
      <c r="J129" s="74" t="s">
        <v>119</v>
      </c>
      <c r="K129" s="74">
        <v>30</v>
      </c>
      <c r="L129" s="78">
        <v>30</v>
      </c>
      <c r="M129" s="61">
        <f>L129/K129*1</f>
        <v>1</v>
      </c>
      <c r="N129" s="1" t="s">
        <v>724</v>
      </c>
      <c r="O129" s="1" t="s">
        <v>723</v>
      </c>
      <c r="P129" s="1" t="s">
        <v>721</v>
      </c>
      <c r="Q129" s="1" t="s">
        <v>722</v>
      </c>
      <c r="R129" s="12" t="s">
        <v>802</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row>
    <row r="130" spans="1:103" s="14" customFormat="1" ht="44.25" customHeight="1" x14ac:dyDescent="0.3">
      <c r="A130" s="252"/>
      <c r="B130" s="234" t="s">
        <v>118</v>
      </c>
      <c r="C130" s="233" t="s">
        <v>117</v>
      </c>
      <c r="D130" s="74" t="s">
        <v>116</v>
      </c>
      <c r="E130" s="74">
        <v>12</v>
      </c>
      <c r="F130" s="74">
        <v>30</v>
      </c>
      <c r="G130" s="74" t="s">
        <v>115</v>
      </c>
      <c r="H130" s="76" t="s">
        <v>114</v>
      </c>
      <c r="I130" s="74" t="s">
        <v>113</v>
      </c>
      <c r="J130" s="74" t="s">
        <v>113</v>
      </c>
      <c r="K130" s="74">
        <v>2</v>
      </c>
      <c r="L130" s="78">
        <v>1</v>
      </c>
      <c r="M130" s="69">
        <f>L130/K130*1</f>
        <v>0.5</v>
      </c>
      <c r="N130" s="1" t="s">
        <v>552</v>
      </c>
      <c r="O130" s="1" t="s">
        <v>553</v>
      </c>
      <c r="P130" s="1">
        <v>114</v>
      </c>
      <c r="Q130" s="1" t="s">
        <v>554</v>
      </c>
      <c r="R130" s="12" t="s">
        <v>728</v>
      </c>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row>
    <row r="131" spans="1:103" s="14" customFormat="1" ht="84.75" customHeight="1" x14ac:dyDescent="0.3">
      <c r="A131" s="252"/>
      <c r="B131" s="234"/>
      <c r="C131" s="233"/>
      <c r="D131" s="74" t="s">
        <v>112</v>
      </c>
      <c r="E131" s="76">
        <v>1</v>
      </c>
      <c r="F131" s="76">
        <v>1</v>
      </c>
      <c r="G131" s="76" t="s">
        <v>111</v>
      </c>
      <c r="H131" s="76" t="s">
        <v>110</v>
      </c>
      <c r="I131" s="233" t="s">
        <v>101</v>
      </c>
      <c r="J131" s="233" t="s">
        <v>101</v>
      </c>
      <c r="K131" s="74">
        <v>1</v>
      </c>
      <c r="L131" s="78">
        <v>1</v>
      </c>
      <c r="M131" s="61">
        <f>L131/K131*1</f>
        <v>1</v>
      </c>
      <c r="N131" s="1" t="s">
        <v>552</v>
      </c>
      <c r="O131" s="1" t="s">
        <v>553</v>
      </c>
      <c r="P131" s="1">
        <v>114</v>
      </c>
      <c r="Q131" s="1" t="s">
        <v>554</v>
      </c>
      <c r="R131" s="1" t="s">
        <v>604</v>
      </c>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row>
    <row r="132" spans="1:103" s="14" customFormat="1" ht="60.75" customHeight="1" x14ac:dyDescent="0.3">
      <c r="A132" s="252"/>
      <c r="B132" s="234"/>
      <c r="C132" s="74" t="s">
        <v>109</v>
      </c>
      <c r="D132" s="74" t="s">
        <v>108</v>
      </c>
      <c r="E132" s="74">
        <v>8</v>
      </c>
      <c r="F132" s="74">
        <v>20</v>
      </c>
      <c r="G132" s="74" t="s">
        <v>107</v>
      </c>
      <c r="H132" s="76" t="s">
        <v>106</v>
      </c>
      <c r="I132" s="233"/>
      <c r="J132" s="233"/>
      <c r="K132" s="74">
        <v>8</v>
      </c>
      <c r="L132" s="78">
        <v>10</v>
      </c>
      <c r="M132" s="61">
        <f>L132/K132*1</f>
        <v>1.25</v>
      </c>
      <c r="N132" s="1" t="s">
        <v>552</v>
      </c>
      <c r="O132" s="1" t="s">
        <v>553</v>
      </c>
      <c r="P132" s="1">
        <v>114</v>
      </c>
      <c r="Q132" s="1" t="s">
        <v>554</v>
      </c>
      <c r="R132" s="1" t="s">
        <v>803</v>
      </c>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row>
    <row r="133" spans="1:103" s="14" customFormat="1" ht="61.5" customHeight="1" x14ac:dyDescent="0.3">
      <c r="A133" s="252"/>
      <c r="B133" s="234"/>
      <c r="C133" s="233" t="s">
        <v>105</v>
      </c>
      <c r="D133" s="74" t="s">
        <v>104</v>
      </c>
      <c r="E133" s="10">
        <v>20</v>
      </c>
      <c r="F133" s="10">
        <v>50</v>
      </c>
      <c r="G133" s="74" t="s">
        <v>103</v>
      </c>
      <c r="H133" s="76" t="s">
        <v>102</v>
      </c>
      <c r="I133" s="233" t="s">
        <v>101</v>
      </c>
      <c r="J133" s="233" t="s">
        <v>101</v>
      </c>
      <c r="K133" s="10">
        <v>20</v>
      </c>
      <c r="L133" s="46">
        <v>15</v>
      </c>
      <c r="M133" s="67">
        <f t="shared" ref="M133:M137" si="5">L133/K133*1</f>
        <v>0.75</v>
      </c>
      <c r="N133" s="1" t="s">
        <v>552</v>
      </c>
      <c r="O133" s="1" t="s">
        <v>553</v>
      </c>
      <c r="P133" s="10">
        <v>115</v>
      </c>
      <c r="Q133" s="1" t="s">
        <v>555</v>
      </c>
      <c r="R133" s="1" t="s">
        <v>605</v>
      </c>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row>
    <row r="134" spans="1:103" s="14" customFormat="1" ht="71.25" customHeight="1" x14ac:dyDescent="0.3">
      <c r="A134" s="253"/>
      <c r="B134" s="234"/>
      <c r="C134" s="233"/>
      <c r="D134" s="74" t="s">
        <v>100</v>
      </c>
      <c r="E134" s="75">
        <v>0.3</v>
      </c>
      <c r="F134" s="75">
        <v>1</v>
      </c>
      <c r="G134" s="75" t="s">
        <v>99</v>
      </c>
      <c r="H134" s="76" t="s">
        <v>804</v>
      </c>
      <c r="I134" s="233"/>
      <c r="J134" s="233"/>
      <c r="K134" s="75">
        <v>0.3</v>
      </c>
      <c r="L134" s="42" t="s">
        <v>38</v>
      </c>
      <c r="M134" s="66" t="s">
        <v>38</v>
      </c>
      <c r="N134" s="1" t="s">
        <v>514</v>
      </c>
      <c r="O134" s="1" t="s">
        <v>515</v>
      </c>
      <c r="P134" s="1">
        <v>190</v>
      </c>
      <c r="Q134" s="1" t="s">
        <v>516</v>
      </c>
      <c r="R134" s="20" t="s">
        <v>606</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s="14" customFormat="1" ht="72" customHeight="1" x14ac:dyDescent="0.3">
      <c r="A135" s="234" t="s">
        <v>9</v>
      </c>
      <c r="B135" s="234" t="s">
        <v>81</v>
      </c>
      <c r="C135" s="233" t="s">
        <v>98</v>
      </c>
      <c r="D135" s="1" t="s">
        <v>97</v>
      </c>
      <c r="E135" s="1">
        <v>4</v>
      </c>
      <c r="F135" s="1">
        <v>10</v>
      </c>
      <c r="G135" s="1" t="s">
        <v>96</v>
      </c>
      <c r="H135" s="1" t="s">
        <v>95</v>
      </c>
      <c r="I135" s="233" t="s">
        <v>94</v>
      </c>
      <c r="J135" s="233" t="s">
        <v>94</v>
      </c>
      <c r="K135" s="26">
        <v>4</v>
      </c>
      <c r="L135" s="38">
        <v>3</v>
      </c>
      <c r="M135" s="67">
        <f t="shared" si="5"/>
        <v>0.75</v>
      </c>
      <c r="N135" s="1" t="s">
        <v>514</v>
      </c>
      <c r="O135" s="1" t="s">
        <v>515</v>
      </c>
      <c r="P135" s="1">
        <v>190</v>
      </c>
      <c r="Q135" s="1" t="s">
        <v>516</v>
      </c>
      <c r="R135" s="1" t="s">
        <v>818</v>
      </c>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row>
    <row r="136" spans="1:103" s="14" customFormat="1" ht="78" customHeight="1" x14ac:dyDescent="0.3">
      <c r="A136" s="234"/>
      <c r="B136" s="234"/>
      <c r="C136" s="233"/>
      <c r="D136" s="1" t="s">
        <v>93</v>
      </c>
      <c r="E136" s="1">
        <v>8</v>
      </c>
      <c r="F136" s="1">
        <v>20</v>
      </c>
      <c r="G136" s="1" t="s">
        <v>92</v>
      </c>
      <c r="H136" s="1" t="s">
        <v>91</v>
      </c>
      <c r="I136" s="233"/>
      <c r="J136" s="233"/>
      <c r="K136" s="26">
        <v>8</v>
      </c>
      <c r="L136" s="38">
        <v>8</v>
      </c>
      <c r="M136" s="61">
        <f t="shared" si="5"/>
        <v>1</v>
      </c>
      <c r="N136" s="1" t="s">
        <v>514</v>
      </c>
      <c r="O136" s="1" t="s">
        <v>515</v>
      </c>
      <c r="P136" s="1">
        <v>190</v>
      </c>
      <c r="Q136" s="1" t="s">
        <v>516</v>
      </c>
      <c r="R136" s="1" t="s">
        <v>740</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row>
    <row r="137" spans="1:103" s="14" customFormat="1" ht="107.25" customHeight="1" x14ac:dyDescent="0.3">
      <c r="A137" s="234"/>
      <c r="B137" s="234"/>
      <c r="C137" s="33" t="s">
        <v>90</v>
      </c>
      <c r="D137" s="33" t="s">
        <v>89</v>
      </c>
      <c r="E137" s="33">
        <v>8</v>
      </c>
      <c r="F137" s="33">
        <v>20</v>
      </c>
      <c r="G137" s="33" t="s">
        <v>88</v>
      </c>
      <c r="H137" s="35" t="s">
        <v>87</v>
      </c>
      <c r="I137" s="233"/>
      <c r="J137" s="233"/>
      <c r="K137" s="26">
        <v>8</v>
      </c>
      <c r="L137" s="38">
        <v>6</v>
      </c>
      <c r="M137" s="67">
        <f t="shared" si="5"/>
        <v>0.75</v>
      </c>
      <c r="N137" s="1" t="s">
        <v>552</v>
      </c>
      <c r="O137" s="1" t="s">
        <v>553</v>
      </c>
      <c r="P137" s="1">
        <v>114</v>
      </c>
      <c r="Q137" s="1" t="s">
        <v>554</v>
      </c>
      <c r="R137" s="1" t="s">
        <v>607</v>
      </c>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row>
    <row r="138" spans="1:103" s="9" customFormat="1" ht="38.25" customHeight="1" x14ac:dyDescent="0.3">
      <c r="A138" s="234"/>
      <c r="B138" s="234"/>
      <c r="C138" s="233" t="s">
        <v>86</v>
      </c>
      <c r="D138" s="233" t="s">
        <v>85</v>
      </c>
      <c r="E138" s="249">
        <v>0.7</v>
      </c>
      <c r="F138" s="249">
        <v>1</v>
      </c>
      <c r="G138" s="215" t="s">
        <v>84</v>
      </c>
      <c r="H138" s="1" t="s">
        <v>83</v>
      </c>
      <c r="I138" s="249" t="s">
        <v>48</v>
      </c>
      <c r="J138" s="249" t="s">
        <v>48</v>
      </c>
      <c r="K138" s="215">
        <v>0.7</v>
      </c>
      <c r="L138" s="204" t="s">
        <v>38</v>
      </c>
      <c r="M138" s="273" t="s">
        <v>38</v>
      </c>
      <c r="N138" s="1" t="s">
        <v>514</v>
      </c>
      <c r="O138" s="1" t="s">
        <v>515</v>
      </c>
      <c r="P138" s="1">
        <v>190</v>
      </c>
      <c r="Q138" s="1" t="s">
        <v>516</v>
      </c>
      <c r="R138" s="199" t="s">
        <v>608</v>
      </c>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row>
    <row r="139" spans="1:103" s="9" customFormat="1" ht="39" customHeight="1" x14ac:dyDescent="0.3">
      <c r="A139" s="234"/>
      <c r="B139" s="234"/>
      <c r="C139" s="233"/>
      <c r="D139" s="233"/>
      <c r="E139" s="249"/>
      <c r="F139" s="249"/>
      <c r="G139" s="216"/>
      <c r="H139" s="1" t="s">
        <v>82</v>
      </c>
      <c r="I139" s="249"/>
      <c r="J139" s="249"/>
      <c r="K139" s="216"/>
      <c r="L139" s="205"/>
      <c r="M139" s="274"/>
      <c r="N139" s="1" t="s">
        <v>514</v>
      </c>
      <c r="O139" s="1" t="s">
        <v>515</v>
      </c>
      <c r="P139" s="1">
        <v>190</v>
      </c>
      <c r="Q139" s="1" t="s">
        <v>516</v>
      </c>
      <c r="R139" s="201"/>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row>
    <row r="140" spans="1:103" s="9" customFormat="1" ht="57.75" customHeight="1" x14ac:dyDescent="0.3">
      <c r="A140" s="234"/>
      <c r="B140" s="234" t="s">
        <v>81</v>
      </c>
      <c r="C140" s="1" t="s">
        <v>80</v>
      </c>
      <c r="D140" s="1" t="s">
        <v>79</v>
      </c>
      <c r="E140" s="1" t="s">
        <v>78</v>
      </c>
      <c r="F140" s="1">
        <v>1</v>
      </c>
      <c r="G140" s="1" t="s">
        <v>77</v>
      </c>
      <c r="H140" s="1" t="s">
        <v>76</v>
      </c>
      <c r="I140" s="249"/>
      <c r="J140" s="249"/>
      <c r="K140" s="26" t="s">
        <v>78</v>
      </c>
      <c r="L140" s="38" t="s">
        <v>38</v>
      </c>
      <c r="M140" s="66" t="s">
        <v>38</v>
      </c>
      <c r="N140" s="1" t="s">
        <v>514</v>
      </c>
      <c r="O140" s="1" t="s">
        <v>515</v>
      </c>
      <c r="P140" s="1">
        <v>190</v>
      </c>
      <c r="Q140" s="1" t="s">
        <v>516</v>
      </c>
      <c r="R140" s="1" t="s">
        <v>609</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row>
    <row r="141" spans="1:103" s="9" customFormat="1" ht="69.75" customHeight="1" x14ac:dyDescent="0.3">
      <c r="A141" s="234"/>
      <c r="B141" s="234"/>
      <c r="C141" s="1" t="s">
        <v>75</v>
      </c>
      <c r="D141" s="1" t="s">
        <v>74</v>
      </c>
      <c r="E141" s="6">
        <v>0.3</v>
      </c>
      <c r="F141" s="6">
        <v>0.8</v>
      </c>
      <c r="G141" s="6" t="s">
        <v>73</v>
      </c>
      <c r="H141" s="1" t="s">
        <v>72</v>
      </c>
      <c r="I141" s="249"/>
      <c r="J141" s="249"/>
      <c r="K141" s="29">
        <v>0.3</v>
      </c>
      <c r="L141" s="47">
        <v>20</v>
      </c>
      <c r="M141" s="70">
        <f>L141/K141*1</f>
        <v>66.666666666666671</v>
      </c>
      <c r="N141" s="1" t="s">
        <v>511</v>
      </c>
      <c r="O141" s="1" t="s">
        <v>512</v>
      </c>
      <c r="P141" s="1">
        <v>157</v>
      </c>
      <c r="Q141" s="12" t="s">
        <v>513</v>
      </c>
      <c r="R141" s="1" t="s">
        <v>610</v>
      </c>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row>
    <row r="142" spans="1:103" s="9" customFormat="1" ht="87" customHeight="1" x14ac:dyDescent="0.3">
      <c r="A142" s="234"/>
      <c r="B142" s="234"/>
      <c r="C142" s="1" t="s">
        <v>71</v>
      </c>
      <c r="D142" s="1" t="s">
        <v>70</v>
      </c>
      <c r="E142" s="6">
        <v>0.2</v>
      </c>
      <c r="F142" s="6">
        <v>0.8</v>
      </c>
      <c r="G142" s="6" t="s">
        <v>69</v>
      </c>
      <c r="H142" s="1" t="s">
        <v>68</v>
      </c>
      <c r="I142" s="249"/>
      <c r="J142" s="249"/>
      <c r="K142" s="29">
        <v>0.2</v>
      </c>
      <c r="L142" s="48">
        <v>0.12</v>
      </c>
      <c r="M142" s="36">
        <f>L142/K142*1</f>
        <v>0.6</v>
      </c>
      <c r="N142" s="1" t="s">
        <v>779</v>
      </c>
      <c r="O142" s="1" t="s">
        <v>780</v>
      </c>
      <c r="P142" s="1">
        <v>157</v>
      </c>
      <c r="Q142" s="12" t="s">
        <v>781</v>
      </c>
      <c r="R142" s="1" t="s">
        <v>611</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9" customFormat="1" ht="104.25" customHeight="1" x14ac:dyDescent="0.3">
      <c r="A143" s="234"/>
      <c r="B143" s="234"/>
      <c r="C143" s="233" t="s">
        <v>67</v>
      </c>
      <c r="D143" s="233" t="s">
        <v>66</v>
      </c>
      <c r="E143" s="233">
        <v>4</v>
      </c>
      <c r="F143" s="233">
        <v>10</v>
      </c>
      <c r="G143" s="199" t="s">
        <v>65</v>
      </c>
      <c r="H143" s="1" t="s">
        <v>64</v>
      </c>
      <c r="I143" s="233" t="s">
        <v>63</v>
      </c>
      <c r="J143" s="233" t="s">
        <v>63</v>
      </c>
      <c r="K143" s="199">
        <v>4</v>
      </c>
      <c r="L143" s="204">
        <v>2</v>
      </c>
      <c r="M143" s="268">
        <f>L143/K143</f>
        <v>0.5</v>
      </c>
      <c r="N143" s="1" t="s">
        <v>628</v>
      </c>
      <c r="O143" s="1" t="s">
        <v>636</v>
      </c>
      <c r="P143" s="1" t="s">
        <v>626</v>
      </c>
      <c r="Q143" s="12" t="s">
        <v>625</v>
      </c>
      <c r="R143" s="199" t="s">
        <v>782</v>
      </c>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row>
    <row r="144" spans="1:103" s="9" customFormat="1" ht="82.8" x14ac:dyDescent="0.3">
      <c r="A144" s="234"/>
      <c r="B144" s="234"/>
      <c r="C144" s="233"/>
      <c r="D144" s="233"/>
      <c r="E144" s="233"/>
      <c r="F144" s="233"/>
      <c r="G144" s="201"/>
      <c r="H144" s="8" t="s">
        <v>62</v>
      </c>
      <c r="I144" s="233"/>
      <c r="J144" s="233"/>
      <c r="K144" s="201"/>
      <c r="L144" s="205"/>
      <c r="M144" s="268"/>
      <c r="N144" s="1" t="s">
        <v>514</v>
      </c>
      <c r="O144" s="1" t="s">
        <v>515</v>
      </c>
      <c r="P144" s="1">
        <v>190</v>
      </c>
      <c r="Q144" s="1" t="s">
        <v>516</v>
      </c>
      <c r="R144" s="201"/>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row>
    <row r="145" spans="1:103" s="9" customFormat="1" ht="90" customHeight="1" x14ac:dyDescent="0.3">
      <c r="A145" s="234"/>
      <c r="B145" s="234"/>
      <c r="C145" s="233" t="s">
        <v>61</v>
      </c>
      <c r="D145" s="1" t="s">
        <v>60</v>
      </c>
      <c r="E145" s="1">
        <v>1</v>
      </c>
      <c r="F145" s="1">
        <v>1</v>
      </c>
      <c r="G145" s="1" t="s">
        <v>59</v>
      </c>
      <c r="H145" s="8" t="s">
        <v>58</v>
      </c>
      <c r="I145" s="233" t="s">
        <v>48</v>
      </c>
      <c r="J145" s="233" t="s">
        <v>48</v>
      </c>
      <c r="K145" s="26">
        <v>1</v>
      </c>
      <c r="L145" s="38">
        <v>1</v>
      </c>
      <c r="M145" s="61">
        <f>L145/K145*1</f>
        <v>1</v>
      </c>
      <c r="N145" s="1" t="s">
        <v>556</v>
      </c>
      <c r="O145" s="1" t="s">
        <v>557</v>
      </c>
      <c r="P145" s="10">
        <v>197</v>
      </c>
      <c r="Q145" s="1" t="s">
        <v>558</v>
      </c>
      <c r="R145" s="10" t="s">
        <v>612</v>
      </c>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row>
    <row r="146" spans="1:103" s="9" customFormat="1" ht="61.5" customHeight="1" x14ac:dyDescent="0.3">
      <c r="A146" s="234"/>
      <c r="B146" s="234"/>
      <c r="C146" s="233"/>
      <c r="D146" s="1" t="s">
        <v>57</v>
      </c>
      <c r="E146" s="1">
        <v>8</v>
      </c>
      <c r="F146" s="1">
        <v>20</v>
      </c>
      <c r="G146" s="1" t="s">
        <v>54</v>
      </c>
      <c r="H146" s="8" t="s">
        <v>56</v>
      </c>
      <c r="I146" s="233"/>
      <c r="J146" s="233"/>
      <c r="K146" s="26">
        <v>8</v>
      </c>
      <c r="L146" s="49">
        <v>2</v>
      </c>
      <c r="M146" s="60">
        <f>L146/K146*1</f>
        <v>0.25</v>
      </c>
      <c r="N146" s="1" t="s">
        <v>514</v>
      </c>
      <c r="O146" s="1" t="s">
        <v>525</v>
      </c>
      <c r="P146" s="1">
        <v>186</v>
      </c>
      <c r="Q146" s="1" t="s">
        <v>526</v>
      </c>
      <c r="R146" s="12" t="s">
        <v>805</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row>
    <row r="147" spans="1:103" s="9" customFormat="1" ht="122.25" customHeight="1" x14ac:dyDescent="0.3">
      <c r="A147" s="234"/>
      <c r="B147" s="234"/>
      <c r="C147" s="233"/>
      <c r="D147" s="1" t="s">
        <v>55</v>
      </c>
      <c r="E147" s="1">
        <v>4</v>
      </c>
      <c r="F147" s="1">
        <v>10</v>
      </c>
      <c r="G147" s="1" t="s">
        <v>54</v>
      </c>
      <c r="H147" s="8" t="s">
        <v>53</v>
      </c>
      <c r="I147" s="233"/>
      <c r="J147" s="233"/>
      <c r="K147" s="21">
        <v>4</v>
      </c>
      <c r="L147" s="42" t="s">
        <v>38</v>
      </c>
      <c r="M147" s="66" t="s">
        <v>38</v>
      </c>
      <c r="N147" s="1" t="s">
        <v>514</v>
      </c>
      <c r="O147" s="1" t="s">
        <v>525</v>
      </c>
      <c r="P147" s="1">
        <v>186</v>
      </c>
      <c r="Q147" s="1" t="s">
        <v>526</v>
      </c>
      <c r="R147" s="12" t="s">
        <v>613</v>
      </c>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row>
    <row r="148" spans="1:103" s="9" customFormat="1" ht="75.75" customHeight="1" x14ac:dyDescent="0.3">
      <c r="A148" s="234"/>
      <c r="B148" s="234"/>
      <c r="C148" s="256" t="s">
        <v>52</v>
      </c>
      <c r="D148" s="233" t="s">
        <v>51</v>
      </c>
      <c r="E148" s="249">
        <v>0.3</v>
      </c>
      <c r="F148" s="249">
        <v>1</v>
      </c>
      <c r="G148" s="215" t="s">
        <v>50</v>
      </c>
      <c r="H148" s="8" t="s">
        <v>49</v>
      </c>
      <c r="I148" s="249" t="s">
        <v>48</v>
      </c>
      <c r="J148" s="249" t="s">
        <v>48</v>
      </c>
      <c r="K148" s="215">
        <v>0.3</v>
      </c>
      <c r="L148" s="247">
        <v>0.3</v>
      </c>
      <c r="M148" s="264">
        <f>L148/K148*1</f>
        <v>1</v>
      </c>
      <c r="N148" s="1" t="s">
        <v>514</v>
      </c>
      <c r="O148" s="1" t="s">
        <v>515</v>
      </c>
      <c r="P148" s="1">
        <v>190</v>
      </c>
      <c r="Q148" s="1" t="s">
        <v>516</v>
      </c>
      <c r="R148" s="199" t="s">
        <v>687</v>
      </c>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row>
    <row r="149" spans="1:103" s="9" customFormat="1" ht="138" x14ac:dyDescent="0.3">
      <c r="A149" s="234"/>
      <c r="B149" s="234"/>
      <c r="C149" s="256"/>
      <c r="D149" s="233"/>
      <c r="E149" s="249"/>
      <c r="F149" s="249"/>
      <c r="G149" s="220"/>
      <c r="H149" s="8" t="s">
        <v>47</v>
      </c>
      <c r="I149" s="249"/>
      <c r="J149" s="249"/>
      <c r="K149" s="220"/>
      <c r="L149" s="281"/>
      <c r="M149" s="277"/>
      <c r="N149" s="1" t="s">
        <v>628</v>
      </c>
      <c r="O149" s="1" t="s">
        <v>636</v>
      </c>
      <c r="P149" s="1" t="s">
        <v>626</v>
      </c>
      <c r="Q149" s="12" t="s">
        <v>625</v>
      </c>
      <c r="R149" s="200"/>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row>
    <row r="150" spans="1:103" s="9" customFormat="1" ht="69" x14ac:dyDescent="0.3">
      <c r="A150" s="234"/>
      <c r="B150" s="234"/>
      <c r="C150" s="256"/>
      <c r="D150" s="233"/>
      <c r="E150" s="249"/>
      <c r="F150" s="249"/>
      <c r="G150" s="216"/>
      <c r="H150" s="8" t="s">
        <v>46</v>
      </c>
      <c r="I150" s="249"/>
      <c r="J150" s="249"/>
      <c r="K150" s="216"/>
      <c r="L150" s="248"/>
      <c r="M150" s="265"/>
      <c r="N150" s="1" t="s">
        <v>514</v>
      </c>
      <c r="O150" s="1" t="s">
        <v>515</v>
      </c>
      <c r="P150" s="1">
        <v>190</v>
      </c>
      <c r="Q150" s="1" t="s">
        <v>516</v>
      </c>
      <c r="R150" s="201"/>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row>
    <row r="151" spans="1:103" s="15" customFormat="1" ht="51" customHeight="1" x14ac:dyDescent="0.3">
      <c r="A151" s="234"/>
      <c r="B151" s="234" t="s">
        <v>45</v>
      </c>
      <c r="C151" s="1" t="s">
        <v>44</v>
      </c>
      <c r="D151" s="1" t="s">
        <v>43</v>
      </c>
      <c r="E151" s="6">
        <v>0.12</v>
      </c>
      <c r="F151" s="6">
        <v>0.3</v>
      </c>
      <c r="G151" s="6" t="s">
        <v>42</v>
      </c>
      <c r="H151" s="1" t="s">
        <v>41</v>
      </c>
      <c r="I151" s="6" t="s">
        <v>22</v>
      </c>
      <c r="J151" s="6" t="s">
        <v>22</v>
      </c>
      <c r="K151" s="29">
        <v>0.12</v>
      </c>
      <c r="L151" s="48">
        <v>7.0000000000000007E-2</v>
      </c>
      <c r="M151" s="28">
        <f>L151/K151</f>
        <v>0.58333333333333337</v>
      </c>
      <c r="N151" s="1" t="s">
        <v>535</v>
      </c>
      <c r="O151" s="1" t="s">
        <v>559</v>
      </c>
      <c r="P151" s="10">
        <v>57</v>
      </c>
      <c r="Q151" s="1" t="s">
        <v>560</v>
      </c>
      <c r="R151" s="1" t="s">
        <v>614</v>
      </c>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row>
    <row r="152" spans="1:103" s="9" customFormat="1" ht="26.25" customHeight="1" x14ac:dyDescent="0.3">
      <c r="A152" s="234"/>
      <c r="B152" s="234"/>
      <c r="C152" s="233" t="s">
        <v>40</v>
      </c>
      <c r="D152" s="233" t="s">
        <v>39</v>
      </c>
      <c r="E152" s="233" t="s">
        <v>38</v>
      </c>
      <c r="F152" s="233" t="s">
        <v>38</v>
      </c>
      <c r="G152" s="199" t="s">
        <v>37</v>
      </c>
      <c r="H152" s="1" t="s">
        <v>36</v>
      </c>
      <c r="I152" s="233" t="s">
        <v>35</v>
      </c>
      <c r="J152" s="233" t="s">
        <v>35</v>
      </c>
      <c r="K152" s="199" t="s">
        <v>38</v>
      </c>
      <c r="L152" s="247" t="s">
        <v>38</v>
      </c>
      <c r="M152" s="266">
        <v>0.3</v>
      </c>
      <c r="N152" s="1" t="s">
        <v>535</v>
      </c>
      <c r="O152" s="1" t="s">
        <v>559</v>
      </c>
      <c r="P152" s="10">
        <v>57</v>
      </c>
      <c r="Q152" s="1" t="s">
        <v>560</v>
      </c>
      <c r="R152" s="199" t="s">
        <v>746</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row>
    <row r="153" spans="1:103" s="9" customFormat="1" ht="124.2" x14ac:dyDescent="0.3">
      <c r="A153" s="234"/>
      <c r="B153" s="234"/>
      <c r="C153" s="233"/>
      <c r="D153" s="233"/>
      <c r="E153" s="233"/>
      <c r="F153" s="233"/>
      <c r="G153" s="200"/>
      <c r="H153" s="1" t="s">
        <v>34</v>
      </c>
      <c r="I153" s="233"/>
      <c r="J153" s="233"/>
      <c r="K153" s="200"/>
      <c r="L153" s="281"/>
      <c r="M153" s="282"/>
      <c r="N153" s="18" t="s">
        <v>629</v>
      </c>
      <c r="O153" s="1" t="s">
        <v>559</v>
      </c>
      <c r="P153" s="10">
        <v>57</v>
      </c>
      <c r="Q153" s="1" t="s">
        <v>560</v>
      </c>
      <c r="R153" s="200"/>
    </row>
    <row r="154" spans="1:103" s="9" customFormat="1" ht="49.5" customHeight="1" x14ac:dyDescent="0.3">
      <c r="A154" s="234"/>
      <c r="B154" s="234"/>
      <c r="C154" s="233"/>
      <c r="D154" s="233"/>
      <c r="E154" s="233"/>
      <c r="F154" s="233"/>
      <c r="G154" s="201"/>
      <c r="H154" s="1" t="s">
        <v>33</v>
      </c>
      <c r="I154" s="233"/>
      <c r="J154" s="233"/>
      <c r="K154" s="201"/>
      <c r="L154" s="248"/>
      <c r="M154" s="267"/>
      <c r="N154" s="1" t="s">
        <v>535</v>
      </c>
      <c r="O154" s="1" t="s">
        <v>559</v>
      </c>
      <c r="P154" s="10">
        <v>57</v>
      </c>
      <c r="Q154" s="1" t="s">
        <v>560</v>
      </c>
      <c r="R154" s="201"/>
    </row>
    <row r="155" spans="1:103" s="9" customFormat="1" ht="81.75" customHeight="1" x14ac:dyDescent="0.3">
      <c r="A155" s="234"/>
      <c r="B155" s="234"/>
      <c r="C155" s="233"/>
      <c r="D155" s="1" t="s">
        <v>32</v>
      </c>
      <c r="E155" s="6">
        <v>0.3</v>
      </c>
      <c r="F155" s="6">
        <v>1</v>
      </c>
      <c r="G155" s="6" t="s">
        <v>31</v>
      </c>
      <c r="H155" s="1" t="s">
        <v>30</v>
      </c>
      <c r="I155" s="233"/>
      <c r="J155" s="233"/>
      <c r="K155" s="29">
        <v>0.3</v>
      </c>
      <c r="L155" s="50">
        <v>0.25</v>
      </c>
      <c r="M155" s="61">
        <f>L155/K155*1</f>
        <v>0.83333333333333337</v>
      </c>
      <c r="N155" s="1" t="s">
        <v>535</v>
      </c>
      <c r="O155" s="1" t="s">
        <v>559</v>
      </c>
      <c r="P155" s="10">
        <v>57</v>
      </c>
      <c r="Q155" s="1" t="s">
        <v>560</v>
      </c>
      <c r="R155" s="1" t="s">
        <v>727</v>
      </c>
    </row>
    <row r="156" spans="1:103" s="9" customFormat="1" ht="92.25" customHeight="1" x14ac:dyDescent="0.3">
      <c r="A156" s="234"/>
      <c r="B156" s="234"/>
      <c r="C156" s="233"/>
      <c r="D156" s="1" t="s">
        <v>29</v>
      </c>
      <c r="E156" s="6">
        <v>0.16</v>
      </c>
      <c r="F156" s="6">
        <v>0.7</v>
      </c>
      <c r="G156" s="6" t="s">
        <v>28</v>
      </c>
      <c r="H156" s="1" t="s">
        <v>27</v>
      </c>
      <c r="I156" s="233"/>
      <c r="J156" s="233"/>
      <c r="K156" s="29">
        <v>0.16</v>
      </c>
      <c r="L156" s="27">
        <v>0.1</v>
      </c>
      <c r="M156" s="36">
        <f>L156/K156*1</f>
        <v>0.625</v>
      </c>
      <c r="N156" s="1" t="s">
        <v>535</v>
      </c>
      <c r="O156" s="1" t="s">
        <v>559</v>
      </c>
      <c r="P156" s="10">
        <v>57</v>
      </c>
      <c r="Q156" s="1" t="s">
        <v>560</v>
      </c>
      <c r="R156" s="1" t="s">
        <v>732</v>
      </c>
    </row>
    <row r="157" spans="1:103" s="5" customFormat="1" ht="107.25" customHeight="1" x14ac:dyDescent="0.3">
      <c r="A157" s="234"/>
      <c r="B157" s="234" t="s">
        <v>8</v>
      </c>
      <c r="C157" s="1" t="s">
        <v>26</v>
      </c>
      <c r="D157" s="1" t="s">
        <v>25</v>
      </c>
      <c r="E157" s="6">
        <v>0.06</v>
      </c>
      <c r="F157" s="6">
        <v>0.2</v>
      </c>
      <c r="G157" s="6" t="s">
        <v>24</v>
      </c>
      <c r="H157" s="1" t="s">
        <v>23</v>
      </c>
      <c r="I157" s="6" t="s">
        <v>22</v>
      </c>
      <c r="J157" s="6" t="s">
        <v>22</v>
      </c>
      <c r="K157" s="29">
        <v>0.06</v>
      </c>
      <c r="L157" s="42">
        <v>0.06</v>
      </c>
      <c r="M157" s="61">
        <f>L157/K157</f>
        <v>1</v>
      </c>
      <c r="N157" s="1" t="s">
        <v>535</v>
      </c>
      <c r="O157" s="1" t="s">
        <v>559</v>
      </c>
      <c r="P157" s="10">
        <v>63</v>
      </c>
      <c r="Q157" s="1" t="s">
        <v>561</v>
      </c>
      <c r="R157" s="1" t="s">
        <v>733</v>
      </c>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row>
    <row r="158" spans="1:103" s="5" customFormat="1" ht="84.75" customHeight="1" x14ac:dyDescent="0.3">
      <c r="A158" s="234"/>
      <c r="B158" s="234"/>
      <c r="C158" s="1" t="s">
        <v>21</v>
      </c>
      <c r="D158" s="1" t="s">
        <v>20</v>
      </c>
      <c r="E158" s="6">
        <v>1</v>
      </c>
      <c r="F158" s="6">
        <v>1</v>
      </c>
      <c r="G158" s="6" t="s">
        <v>19</v>
      </c>
      <c r="H158" s="1" t="s">
        <v>18</v>
      </c>
      <c r="I158" s="6" t="s">
        <v>17</v>
      </c>
      <c r="J158" s="6" t="s">
        <v>17</v>
      </c>
      <c r="K158" s="29">
        <v>1</v>
      </c>
      <c r="L158" s="48">
        <v>0.5</v>
      </c>
      <c r="M158" s="28">
        <f>L158/K158</f>
        <v>0.5</v>
      </c>
      <c r="N158" s="1" t="s">
        <v>517</v>
      </c>
      <c r="O158" s="1" t="s">
        <v>518</v>
      </c>
      <c r="P158" s="10">
        <v>259</v>
      </c>
      <c r="Q158" s="1" t="s">
        <v>562</v>
      </c>
      <c r="R158" s="1" t="s">
        <v>748</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spans="1:103" s="5" customFormat="1" ht="38.25" customHeight="1" x14ac:dyDescent="0.3">
      <c r="A159" s="234"/>
      <c r="B159" s="234"/>
      <c r="C159" s="234" t="s">
        <v>8</v>
      </c>
      <c r="D159" s="1" t="s">
        <v>16</v>
      </c>
      <c r="E159" s="1">
        <v>1</v>
      </c>
      <c r="F159" s="1">
        <v>1</v>
      </c>
      <c r="G159" s="1" t="s">
        <v>15</v>
      </c>
      <c r="H159" s="1" t="s">
        <v>14</v>
      </c>
      <c r="I159" s="249" t="s">
        <v>13</v>
      </c>
      <c r="J159" s="249" t="s">
        <v>13</v>
      </c>
      <c r="K159" s="26">
        <v>1</v>
      </c>
      <c r="L159" s="38">
        <v>1</v>
      </c>
      <c r="M159" s="61">
        <v>1</v>
      </c>
      <c r="N159" s="1" t="s">
        <v>517</v>
      </c>
      <c r="O159" s="1" t="s">
        <v>520</v>
      </c>
      <c r="P159" s="10">
        <v>284</v>
      </c>
      <c r="Q159" s="1" t="s">
        <v>563</v>
      </c>
      <c r="R159" s="1" t="s">
        <v>615</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spans="1:103" s="5" customFormat="1" ht="96.75" customHeight="1" x14ac:dyDescent="0.3">
      <c r="A160" s="234"/>
      <c r="B160" s="234"/>
      <c r="C160" s="233"/>
      <c r="D160" s="1" t="s">
        <v>12</v>
      </c>
      <c r="E160" s="1">
        <v>6</v>
      </c>
      <c r="F160" s="1">
        <v>13</v>
      </c>
      <c r="G160" s="1" t="s">
        <v>11</v>
      </c>
      <c r="H160" s="1" t="s">
        <v>10</v>
      </c>
      <c r="I160" s="249"/>
      <c r="J160" s="249"/>
      <c r="K160" s="26">
        <v>6</v>
      </c>
      <c r="L160" s="38">
        <v>1</v>
      </c>
      <c r="M160" s="60">
        <f>L160/K160*1</f>
        <v>0.16666666666666666</v>
      </c>
      <c r="N160" s="1" t="s">
        <v>517</v>
      </c>
      <c r="O160" s="1" t="s">
        <v>520</v>
      </c>
      <c r="P160" s="10">
        <v>284</v>
      </c>
      <c r="Q160" s="1" t="s">
        <v>563</v>
      </c>
      <c r="R160" s="12" t="s">
        <v>795</v>
      </c>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spans="1:350" s="5" customFormat="1" ht="73.95" customHeight="1" x14ac:dyDescent="0.3">
      <c r="A161" s="234"/>
      <c r="B161" s="234" t="s">
        <v>8</v>
      </c>
      <c r="C161" s="233"/>
      <c r="D161" s="1" t="s">
        <v>7</v>
      </c>
      <c r="E161" s="1">
        <v>1</v>
      </c>
      <c r="F161" s="1">
        <v>1</v>
      </c>
      <c r="G161" s="1" t="s">
        <v>6</v>
      </c>
      <c r="H161" s="1" t="s">
        <v>5</v>
      </c>
      <c r="I161" s="249"/>
      <c r="J161" s="249"/>
      <c r="K161" s="26">
        <v>1</v>
      </c>
      <c r="L161" s="51" t="s">
        <v>707</v>
      </c>
      <c r="M161" s="28">
        <v>0.5</v>
      </c>
      <c r="N161" s="1" t="s">
        <v>517</v>
      </c>
      <c r="O161" s="1" t="s">
        <v>518</v>
      </c>
      <c r="P161" s="1">
        <v>262</v>
      </c>
      <c r="Q161" s="1" t="s">
        <v>580</v>
      </c>
      <c r="R161" s="1" t="s">
        <v>616</v>
      </c>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spans="1:350" s="5" customFormat="1" ht="79.5" customHeight="1" thickBot="1" x14ac:dyDescent="0.35">
      <c r="A162" s="234"/>
      <c r="B162" s="234"/>
      <c r="C162" s="1" t="s">
        <v>4</v>
      </c>
      <c r="D162" s="1" t="s">
        <v>3</v>
      </c>
      <c r="E162" s="1">
        <v>1</v>
      </c>
      <c r="F162" s="1">
        <v>1</v>
      </c>
      <c r="G162" s="1" t="s">
        <v>2</v>
      </c>
      <c r="H162" s="1" t="s">
        <v>1</v>
      </c>
      <c r="I162" s="1" t="s">
        <v>0</v>
      </c>
      <c r="J162" s="22" t="s">
        <v>0</v>
      </c>
      <c r="K162" s="26">
        <v>1</v>
      </c>
      <c r="L162" s="52">
        <v>0.5</v>
      </c>
      <c r="M162" s="66" t="s">
        <v>38</v>
      </c>
      <c r="N162" s="1" t="s">
        <v>514</v>
      </c>
      <c r="O162" s="1" t="s">
        <v>515</v>
      </c>
      <c r="P162" s="1">
        <v>190</v>
      </c>
      <c r="Q162" s="1" t="s">
        <v>516</v>
      </c>
      <c r="R162" s="22" t="s">
        <v>617</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spans="1:350" s="9" customFormat="1" ht="14.4" thickBot="1" x14ac:dyDescent="0.35">
      <c r="C163" s="2"/>
      <c r="D163" s="2"/>
      <c r="E163" s="2"/>
      <c r="F163" s="2"/>
      <c r="G163" s="2"/>
      <c r="H163" s="2"/>
      <c r="I163" s="2"/>
      <c r="J163" s="2"/>
      <c r="K163" s="26"/>
      <c r="L163" s="52"/>
      <c r="M163" s="19"/>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row>
    <row r="164" spans="1:350" s="9" customFormat="1" x14ac:dyDescent="0.3">
      <c r="C164" s="2"/>
      <c r="D164" s="2"/>
      <c r="E164" s="2"/>
      <c r="F164" s="2"/>
      <c r="G164" s="2"/>
      <c r="H164" s="2"/>
      <c r="I164" s="2"/>
      <c r="J164" s="2"/>
      <c r="K164" s="23"/>
      <c r="L164" s="53"/>
      <c r="M164" s="23"/>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row>
    <row r="165" spans="1:350" s="9" customFormat="1" x14ac:dyDescent="0.3">
      <c r="C165" s="2"/>
      <c r="D165" s="2"/>
      <c r="E165" s="2"/>
      <c r="F165" s="2"/>
      <c r="G165" s="2"/>
      <c r="H165" s="2"/>
      <c r="I165" s="2"/>
      <c r="J165" s="2"/>
      <c r="K165" s="23"/>
      <c r="L165" s="53"/>
      <c r="M165" s="23"/>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row>
    <row r="166" spans="1:350" s="9" customFormat="1" x14ac:dyDescent="0.3">
      <c r="C166" s="2"/>
      <c r="D166" s="2"/>
      <c r="E166" s="2"/>
      <c r="F166" s="2"/>
      <c r="G166" s="2"/>
      <c r="H166" s="2"/>
      <c r="I166" s="2"/>
      <c r="J166" s="2"/>
      <c r="K166" s="23"/>
      <c r="L166" s="53"/>
      <c r="M166" s="23"/>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row>
    <row r="167" spans="1:350" s="9" customFormat="1" x14ac:dyDescent="0.3">
      <c r="C167" s="2"/>
      <c r="D167" s="2"/>
      <c r="E167" s="2"/>
      <c r="F167" s="2"/>
      <c r="G167" s="2"/>
      <c r="H167" s="2"/>
      <c r="I167" s="2"/>
      <c r="J167" s="2"/>
      <c r="K167" s="23"/>
      <c r="L167" s="53"/>
      <c r="M167" s="23"/>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row>
    <row r="168" spans="1:350" s="9" customFormat="1" x14ac:dyDescent="0.3">
      <c r="C168" s="2"/>
      <c r="D168" s="2"/>
      <c r="E168" s="2"/>
      <c r="F168" s="2"/>
      <c r="G168" s="2"/>
      <c r="H168" s="2"/>
      <c r="I168" s="2"/>
      <c r="J168" s="2"/>
      <c r="K168" s="23"/>
      <c r="L168" s="53"/>
      <c r="M168" s="23"/>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row>
    <row r="169" spans="1:350" s="9" customFormat="1" x14ac:dyDescent="0.3">
      <c r="C169" s="2"/>
      <c r="D169" s="2"/>
      <c r="E169" s="2"/>
      <c r="F169" s="2"/>
      <c r="G169" s="2"/>
      <c r="H169" s="2"/>
      <c r="I169" s="2"/>
      <c r="J169" s="2"/>
      <c r="K169" s="23"/>
      <c r="L169" s="53"/>
      <c r="M169" s="23"/>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row>
  </sheetData>
  <mergeCells count="396">
    <mergeCell ref="J30:J31"/>
    <mergeCell ref="J32:J33"/>
    <mergeCell ref="J34:J35"/>
    <mergeCell ref="J4:J5"/>
    <mergeCell ref="J11:J12"/>
    <mergeCell ref="G4:G5"/>
    <mergeCell ref="I4:I5"/>
    <mergeCell ref="J13:J15"/>
    <mergeCell ref="J17:J18"/>
    <mergeCell ref="J21:J23"/>
    <mergeCell ref="J24:J25"/>
    <mergeCell ref="J26:J28"/>
    <mergeCell ref="G17:G18"/>
    <mergeCell ref="I17:I18"/>
    <mergeCell ref="G11:G12"/>
    <mergeCell ref="I26:I28"/>
    <mergeCell ref="G24:G25"/>
    <mergeCell ref="I24:I25"/>
    <mergeCell ref="G13:G15"/>
    <mergeCell ref="I13:I15"/>
    <mergeCell ref="I21:I23"/>
    <mergeCell ref="K152:K154"/>
    <mergeCell ref="L152:L154"/>
    <mergeCell ref="M152:M154"/>
    <mergeCell ref="K143:K144"/>
    <mergeCell ref="L143:L144"/>
    <mergeCell ref="M143:M144"/>
    <mergeCell ref="K138:K139"/>
    <mergeCell ref="L138:L139"/>
    <mergeCell ref="M138:M139"/>
    <mergeCell ref="K148:K150"/>
    <mergeCell ref="L148:L150"/>
    <mergeCell ref="M148:M150"/>
    <mergeCell ref="K114:K115"/>
    <mergeCell ref="L114:L115"/>
    <mergeCell ref="N11:N12"/>
    <mergeCell ref="K126:K127"/>
    <mergeCell ref="L126:L127"/>
    <mergeCell ref="M126:M127"/>
    <mergeCell ref="K117:K119"/>
    <mergeCell ref="K123:K124"/>
    <mergeCell ref="K101:K103"/>
    <mergeCell ref="L101:L103"/>
    <mergeCell ref="M101:M103"/>
    <mergeCell ref="L117:L119"/>
    <mergeCell ref="M117:M119"/>
    <mergeCell ref="K121:K122"/>
    <mergeCell ref="K69:K70"/>
    <mergeCell ref="L69:L70"/>
    <mergeCell ref="M69:M70"/>
    <mergeCell ref="K89:K91"/>
    <mergeCell ref="L92:L93"/>
    <mergeCell ref="M94:M95"/>
    <mergeCell ref="L89:L91"/>
    <mergeCell ref="M89:M91"/>
    <mergeCell ref="K66:K67"/>
    <mergeCell ref="L66:L67"/>
    <mergeCell ref="M66:M67"/>
    <mergeCell ref="L104:L105"/>
    <mergeCell ref="M104:M105"/>
    <mergeCell ref="K109:K110"/>
    <mergeCell ref="L109:L110"/>
    <mergeCell ref="M109:M110"/>
    <mergeCell ref="K52:K53"/>
    <mergeCell ref="L52:L53"/>
    <mergeCell ref="M52:M53"/>
    <mergeCell ref="K59:K60"/>
    <mergeCell ref="L59:L60"/>
    <mergeCell ref="M59:M60"/>
    <mergeCell ref="K63:K65"/>
    <mergeCell ref="L63:L65"/>
    <mergeCell ref="M63:M65"/>
    <mergeCell ref="K47:K51"/>
    <mergeCell ref="L47:L51"/>
    <mergeCell ref="M47:M51"/>
    <mergeCell ref="K40:K41"/>
    <mergeCell ref="L40:L41"/>
    <mergeCell ref="M40:M41"/>
    <mergeCell ref="K24:K25"/>
    <mergeCell ref="L24:L25"/>
    <mergeCell ref="M24:M25"/>
    <mergeCell ref="K37:K38"/>
    <mergeCell ref="J135:J137"/>
    <mergeCell ref="J138:J142"/>
    <mergeCell ref="K86:K87"/>
    <mergeCell ref="L86:L87"/>
    <mergeCell ref="M86:M87"/>
    <mergeCell ref="K71:K73"/>
    <mergeCell ref="L71:L73"/>
    <mergeCell ref="M71:M73"/>
    <mergeCell ref="K78:K79"/>
    <mergeCell ref="L78:L79"/>
    <mergeCell ref="M78:M79"/>
    <mergeCell ref="K81:K84"/>
    <mergeCell ref="L81:L84"/>
    <mergeCell ref="M81:M84"/>
    <mergeCell ref="K92:K93"/>
    <mergeCell ref="M114:M115"/>
    <mergeCell ref="L123:L124"/>
    <mergeCell ref="M123:M124"/>
    <mergeCell ref="L121:L122"/>
    <mergeCell ref="M121:M122"/>
    <mergeCell ref="K104:K105"/>
    <mergeCell ref="M92:M93"/>
    <mergeCell ref="K94:K95"/>
    <mergeCell ref="L94:L95"/>
    <mergeCell ref="B130:B134"/>
    <mergeCell ref="J143:J144"/>
    <mergeCell ref="J145:J147"/>
    <mergeCell ref="J148:J150"/>
    <mergeCell ref="J152:J156"/>
    <mergeCell ref="J159:J161"/>
    <mergeCell ref="R13:R15"/>
    <mergeCell ref="J92:J93"/>
    <mergeCell ref="J94:J100"/>
    <mergeCell ref="J101:J103"/>
    <mergeCell ref="J104:J112"/>
    <mergeCell ref="J113:J116"/>
    <mergeCell ref="J117:J119"/>
    <mergeCell ref="J126:J127"/>
    <mergeCell ref="J131:J132"/>
    <mergeCell ref="J133:J134"/>
    <mergeCell ref="J55:J56"/>
    <mergeCell ref="J57:J62"/>
    <mergeCell ref="J63:J65"/>
    <mergeCell ref="J66:J68"/>
    <mergeCell ref="J69:J70"/>
    <mergeCell ref="J71:J75"/>
    <mergeCell ref="J76:J80"/>
    <mergeCell ref="J81:J85"/>
    <mergeCell ref="I143:I144"/>
    <mergeCell ref="I152:I156"/>
    <mergeCell ref="B157:B160"/>
    <mergeCell ref="C159:C161"/>
    <mergeCell ref="I159:I161"/>
    <mergeCell ref="B140:B150"/>
    <mergeCell ref="B151:B156"/>
    <mergeCell ref="C152:C156"/>
    <mergeCell ref="D152:D154"/>
    <mergeCell ref="E152:E154"/>
    <mergeCell ref="C145:C147"/>
    <mergeCell ref="I145:I147"/>
    <mergeCell ref="C148:C150"/>
    <mergeCell ref="D148:D150"/>
    <mergeCell ref="E148:E150"/>
    <mergeCell ref="F148:F150"/>
    <mergeCell ref="G148:G150"/>
    <mergeCell ref="I148:I150"/>
    <mergeCell ref="I117:I119"/>
    <mergeCell ref="C126:C127"/>
    <mergeCell ref="D126:D127"/>
    <mergeCell ref="G126:G127"/>
    <mergeCell ref="E126:E127"/>
    <mergeCell ref="F126:F127"/>
    <mergeCell ref="J36:J39"/>
    <mergeCell ref="J40:J41"/>
    <mergeCell ref="J42:J43"/>
    <mergeCell ref="J45:J46"/>
    <mergeCell ref="J47:J53"/>
    <mergeCell ref="J86:J91"/>
    <mergeCell ref="I92:I93"/>
    <mergeCell ref="C94:C95"/>
    <mergeCell ref="D94:D95"/>
    <mergeCell ref="G94:G95"/>
    <mergeCell ref="I94:I100"/>
    <mergeCell ref="I45:I46"/>
    <mergeCell ref="E40:E41"/>
    <mergeCell ref="C42:C43"/>
    <mergeCell ref="G42:G43"/>
    <mergeCell ref="I42:I43"/>
    <mergeCell ref="I135:I137"/>
    <mergeCell ref="C138:C139"/>
    <mergeCell ref="D138:D139"/>
    <mergeCell ref="E138:E139"/>
    <mergeCell ref="F138:F139"/>
    <mergeCell ref="G138:G139"/>
    <mergeCell ref="I138:I142"/>
    <mergeCell ref="F123:F124"/>
    <mergeCell ref="G123:G124"/>
    <mergeCell ref="I126:I127"/>
    <mergeCell ref="C130:C131"/>
    <mergeCell ref="I131:I132"/>
    <mergeCell ref="C133:C134"/>
    <mergeCell ref="I133:I134"/>
    <mergeCell ref="D123:D124"/>
    <mergeCell ref="A135:A162"/>
    <mergeCell ref="B135:B139"/>
    <mergeCell ref="C135:C136"/>
    <mergeCell ref="G143:G144"/>
    <mergeCell ref="B161:B162"/>
    <mergeCell ref="F152:F154"/>
    <mergeCell ref="G152:G154"/>
    <mergeCell ref="C143:C144"/>
    <mergeCell ref="D143:D144"/>
    <mergeCell ref="E143:E144"/>
    <mergeCell ref="F143:F144"/>
    <mergeCell ref="B120:B129"/>
    <mergeCell ref="C121:C122"/>
    <mergeCell ref="D121:D122"/>
    <mergeCell ref="E121:E122"/>
    <mergeCell ref="F121:F122"/>
    <mergeCell ref="G121:G122"/>
    <mergeCell ref="C123:C124"/>
    <mergeCell ref="G117:G119"/>
    <mergeCell ref="B117:B119"/>
    <mergeCell ref="C117:C119"/>
    <mergeCell ref="D117:D119"/>
    <mergeCell ref="E117:E119"/>
    <mergeCell ref="E123:E124"/>
    <mergeCell ref="F117:F119"/>
    <mergeCell ref="B92:B103"/>
    <mergeCell ref="E109:E110"/>
    <mergeCell ref="F109:F110"/>
    <mergeCell ref="G109:G110"/>
    <mergeCell ref="C113:C116"/>
    <mergeCell ref="I113:I116"/>
    <mergeCell ref="D114:D115"/>
    <mergeCell ref="E114:E115"/>
    <mergeCell ref="F114:F115"/>
    <mergeCell ref="C99:C100"/>
    <mergeCell ref="C101:C103"/>
    <mergeCell ref="D101:D103"/>
    <mergeCell ref="E101:E103"/>
    <mergeCell ref="F101:F103"/>
    <mergeCell ref="G101:G103"/>
    <mergeCell ref="I101:I103"/>
    <mergeCell ref="D104:D105"/>
    <mergeCell ref="G104:G105"/>
    <mergeCell ref="I104:I112"/>
    <mergeCell ref="D109:D110"/>
    <mergeCell ref="G114:G115"/>
    <mergeCell ref="C92:C93"/>
    <mergeCell ref="D92:D93"/>
    <mergeCell ref="G92:G93"/>
    <mergeCell ref="A55:A134"/>
    <mergeCell ref="B71:B91"/>
    <mergeCell ref="C71:C75"/>
    <mergeCell ref="D71:D73"/>
    <mergeCell ref="G71:G73"/>
    <mergeCell ref="I71:I75"/>
    <mergeCell ref="C76:C80"/>
    <mergeCell ref="I76:I80"/>
    <mergeCell ref="D78:D79"/>
    <mergeCell ref="G78:G79"/>
    <mergeCell ref="C81:C85"/>
    <mergeCell ref="D81:D84"/>
    <mergeCell ref="G81:G84"/>
    <mergeCell ref="I81:I85"/>
    <mergeCell ref="C86:C91"/>
    <mergeCell ref="D86:D87"/>
    <mergeCell ref="G86:G87"/>
    <mergeCell ref="I86:I91"/>
    <mergeCell ref="D89:D91"/>
    <mergeCell ref="G89:G91"/>
    <mergeCell ref="E89:E91"/>
    <mergeCell ref="F89:F91"/>
    <mergeCell ref="B104:B116"/>
    <mergeCell ref="C104:C112"/>
    <mergeCell ref="A40:A54"/>
    <mergeCell ref="C66:C68"/>
    <mergeCell ref="D66:D67"/>
    <mergeCell ref="G66:G67"/>
    <mergeCell ref="I66:I68"/>
    <mergeCell ref="C69:C70"/>
    <mergeCell ref="D69:D70"/>
    <mergeCell ref="G69:G70"/>
    <mergeCell ref="I69:I70"/>
    <mergeCell ref="C63:C65"/>
    <mergeCell ref="B55:B70"/>
    <mergeCell ref="C55:C56"/>
    <mergeCell ref="I55:I56"/>
    <mergeCell ref="C57:C62"/>
    <mergeCell ref="I57:I62"/>
    <mergeCell ref="D59:D60"/>
    <mergeCell ref="G59:G60"/>
    <mergeCell ref="D63:D65"/>
    <mergeCell ref="E63:E65"/>
    <mergeCell ref="F63:F65"/>
    <mergeCell ref="G63:G65"/>
    <mergeCell ref="I63:I65"/>
    <mergeCell ref="B45:B46"/>
    <mergeCell ref="C45:C46"/>
    <mergeCell ref="B47:B54"/>
    <mergeCell ref="C47:C53"/>
    <mergeCell ref="D47:D51"/>
    <mergeCell ref="E47:E51"/>
    <mergeCell ref="F47:F51"/>
    <mergeCell ref="G47:G51"/>
    <mergeCell ref="I47:I53"/>
    <mergeCell ref="D52:D53"/>
    <mergeCell ref="G52:G53"/>
    <mergeCell ref="B34:B35"/>
    <mergeCell ref="C34:C35"/>
    <mergeCell ref="I34:I35"/>
    <mergeCell ref="I30:I31"/>
    <mergeCell ref="C32:C33"/>
    <mergeCell ref="I32:I33"/>
    <mergeCell ref="E37:E38"/>
    <mergeCell ref="F37:F38"/>
    <mergeCell ref="F40:F41"/>
    <mergeCell ref="G40:G41"/>
    <mergeCell ref="I40:I41"/>
    <mergeCell ref="D40:D41"/>
    <mergeCell ref="B36:B39"/>
    <mergeCell ref="C36:C39"/>
    <mergeCell ref="I36:I39"/>
    <mergeCell ref="D37:D38"/>
    <mergeCell ref="G37:G38"/>
    <mergeCell ref="B40:B44"/>
    <mergeCell ref="C40:C41"/>
    <mergeCell ref="E11:E12"/>
    <mergeCell ref="F11:F12"/>
    <mergeCell ref="B30:B33"/>
    <mergeCell ref="C30:C31"/>
    <mergeCell ref="C26:C28"/>
    <mergeCell ref="B22:B23"/>
    <mergeCell ref="C22:C23"/>
    <mergeCell ref="A4:A23"/>
    <mergeCell ref="B4:B10"/>
    <mergeCell ref="C4:C5"/>
    <mergeCell ref="D4:D5"/>
    <mergeCell ref="E4:E5"/>
    <mergeCell ref="F4:F5"/>
    <mergeCell ref="D17:D18"/>
    <mergeCell ref="C9:C10"/>
    <mergeCell ref="B11:B21"/>
    <mergeCell ref="C11:C21"/>
    <mergeCell ref="D11:D12"/>
    <mergeCell ref="D13:D15"/>
    <mergeCell ref="C6:C7"/>
    <mergeCell ref="E17:E18"/>
    <mergeCell ref="F17:F18"/>
    <mergeCell ref="E24:E25"/>
    <mergeCell ref="F24:F25"/>
    <mergeCell ref="R17:R18"/>
    <mergeCell ref="K4:K5"/>
    <mergeCell ref="L4:L5"/>
    <mergeCell ref="M4:M5"/>
    <mergeCell ref="L17:L18"/>
    <mergeCell ref="M17:M18"/>
    <mergeCell ref="L37:L38"/>
    <mergeCell ref="M37:M38"/>
    <mergeCell ref="O11:O12"/>
    <mergeCell ref="P11:P12"/>
    <mergeCell ref="Q11:Q12"/>
    <mergeCell ref="R11:R12"/>
    <mergeCell ref="R37:R38"/>
    <mergeCell ref="R40:R41"/>
    <mergeCell ref="R47:R51"/>
    <mergeCell ref="R52:R53"/>
    <mergeCell ref="R59:R60"/>
    <mergeCell ref="R63:R65"/>
    <mergeCell ref="R66:R67"/>
    <mergeCell ref="R69:R70"/>
    <mergeCell ref="A1:J2"/>
    <mergeCell ref="R1:R3"/>
    <mergeCell ref="R24:R25"/>
    <mergeCell ref="K11:K12"/>
    <mergeCell ref="L11:L12"/>
    <mergeCell ref="M11:M12"/>
    <mergeCell ref="K13:K15"/>
    <mergeCell ref="L13:L15"/>
    <mergeCell ref="M13:M15"/>
    <mergeCell ref="K17:K18"/>
    <mergeCell ref="K1:M2"/>
    <mergeCell ref="I11:I12"/>
    <mergeCell ref="A24:A39"/>
    <mergeCell ref="B24:B28"/>
    <mergeCell ref="C24:C25"/>
    <mergeCell ref="D24:D25"/>
    <mergeCell ref="N1:Q2"/>
    <mergeCell ref="R89:R91"/>
    <mergeCell ref="R92:R93"/>
    <mergeCell ref="R94:R95"/>
    <mergeCell ref="R101:R103"/>
    <mergeCell ref="R104:R105"/>
    <mergeCell ref="R152:R154"/>
    <mergeCell ref="R109:R110"/>
    <mergeCell ref="R114:R115"/>
    <mergeCell ref="R117:R119"/>
    <mergeCell ref="R121:R122"/>
    <mergeCell ref="R123:R124"/>
    <mergeCell ref="R126:R127"/>
    <mergeCell ref="R138:R139"/>
    <mergeCell ref="R143:R144"/>
    <mergeCell ref="R148:R150"/>
    <mergeCell ref="N81:N84"/>
    <mergeCell ref="O81:O84"/>
    <mergeCell ref="P81:P84"/>
    <mergeCell ref="Q81:Q84"/>
    <mergeCell ref="E86:E87"/>
    <mergeCell ref="F86:F87"/>
    <mergeCell ref="R71:R73"/>
    <mergeCell ref="R78:R79"/>
    <mergeCell ref="R81:R84"/>
    <mergeCell ref="R86:R87"/>
  </mergeCells>
  <pageMargins left="0.31496062992125984" right="0.31496062992125984" top="0.74803149606299213" bottom="0.74803149606299213" header="0.31496062992125984" footer="0.31496062992125984"/>
  <pageSetup paperSize="5"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Z13"/>
  <sheetViews>
    <sheetView topLeftCell="A4" zoomScale="50" zoomScaleNormal="50" workbookViewId="0">
      <selection activeCell="T10" sqref="T10"/>
    </sheetView>
  </sheetViews>
  <sheetFormatPr baseColWidth="10" defaultColWidth="11.44140625" defaultRowHeight="13.8" x14ac:dyDescent="0.3"/>
  <cols>
    <col min="1" max="1" width="3.6640625" style="79" customWidth="1"/>
    <col min="2" max="2" width="7.5546875" style="79" customWidth="1"/>
    <col min="3" max="3" width="18.33203125" style="79" customWidth="1"/>
    <col min="4" max="4" width="11.6640625" style="79" customWidth="1"/>
    <col min="5" max="5" width="27.33203125" style="79" customWidth="1"/>
    <col min="6" max="6" width="8.6640625" style="79" customWidth="1"/>
    <col min="7" max="7" width="6.6640625" style="79" customWidth="1"/>
    <col min="8" max="8" width="8.33203125" style="79" customWidth="1"/>
    <col min="9" max="9" width="17.33203125" style="79" bestFit="1" customWidth="1"/>
    <col min="10" max="10" width="17.5546875" style="79" bestFit="1" customWidth="1"/>
    <col min="11" max="11" width="13.5546875" style="79" bestFit="1" customWidth="1"/>
    <col min="12" max="12" width="11" style="79" customWidth="1"/>
    <col min="13" max="13" width="11" style="79" hidden="1" customWidth="1"/>
    <col min="14" max="14" width="0" style="79" hidden="1" customWidth="1"/>
    <col min="15" max="15" width="9.44140625" style="79" hidden="1" customWidth="1"/>
    <col min="16" max="16" width="9.33203125" style="79" hidden="1" customWidth="1"/>
    <col min="17" max="17" width="9.88671875" style="79" hidden="1" customWidth="1"/>
    <col min="18" max="18" width="10.33203125" style="79" hidden="1" customWidth="1"/>
    <col min="19" max="19" width="9.44140625" style="79" hidden="1" customWidth="1"/>
    <col min="20" max="22" width="11.44140625" style="79"/>
    <col min="23" max="23" width="17.33203125" style="79" bestFit="1" customWidth="1"/>
    <col min="24" max="24" width="17.5546875" style="79" bestFit="1" customWidth="1"/>
    <col min="25" max="25" width="13.5546875" style="79" bestFit="1" customWidth="1"/>
    <col min="26" max="16384" width="11.44140625" style="79"/>
  </cols>
  <sheetData>
    <row r="2" spans="2:26" ht="15" customHeight="1" x14ac:dyDescent="0.3">
      <c r="B2" s="287" t="s">
        <v>819</v>
      </c>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2:26" x14ac:dyDescent="0.3">
      <c r="B3" s="287"/>
      <c r="C3" s="287"/>
      <c r="D3" s="287"/>
      <c r="E3" s="287"/>
      <c r="F3" s="287"/>
      <c r="G3" s="287"/>
      <c r="H3" s="287"/>
      <c r="I3" s="287"/>
      <c r="J3" s="287"/>
      <c r="K3" s="287"/>
      <c r="L3" s="287"/>
      <c r="M3" s="287"/>
      <c r="N3" s="287"/>
      <c r="O3" s="287"/>
      <c r="P3" s="287"/>
      <c r="Q3" s="287"/>
      <c r="R3" s="287"/>
      <c r="S3" s="287"/>
      <c r="T3" s="287"/>
      <c r="U3" s="287"/>
      <c r="V3" s="287"/>
      <c r="W3" s="287"/>
      <c r="X3" s="287"/>
      <c r="Y3" s="287"/>
      <c r="Z3" s="287"/>
    </row>
    <row r="4" spans="2:26" x14ac:dyDescent="0.3">
      <c r="B4" s="287"/>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2:26" ht="13.5" customHeight="1" thickBot="1" x14ac:dyDescent="0.35">
      <c r="B5" s="288" t="s">
        <v>820</v>
      </c>
      <c r="C5" s="289" t="s">
        <v>502</v>
      </c>
      <c r="D5" s="289" t="s">
        <v>821</v>
      </c>
      <c r="E5" s="289" t="s">
        <v>822</v>
      </c>
      <c r="F5" s="290" t="s">
        <v>823</v>
      </c>
      <c r="G5" s="291"/>
      <c r="H5" s="291"/>
      <c r="I5" s="291"/>
      <c r="J5" s="291"/>
      <c r="K5" s="291"/>
      <c r="L5" s="292"/>
      <c r="M5" s="284" t="s">
        <v>824</v>
      </c>
      <c r="N5" s="285"/>
      <c r="O5" s="285"/>
      <c r="P5" s="285"/>
      <c r="Q5" s="285"/>
      <c r="R5" s="285"/>
      <c r="S5" s="286"/>
      <c r="T5" s="284" t="s">
        <v>839</v>
      </c>
      <c r="U5" s="285"/>
      <c r="V5" s="285"/>
      <c r="W5" s="285"/>
      <c r="X5" s="285"/>
      <c r="Y5" s="285"/>
      <c r="Z5" s="286"/>
    </row>
    <row r="6" spans="2:26" ht="27" thickBot="1" x14ac:dyDescent="0.35">
      <c r="B6" s="288"/>
      <c r="C6" s="289"/>
      <c r="D6" s="289"/>
      <c r="E6" s="289"/>
      <c r="F6" s="80" t="s">
        <v>825</v>
      </c>
      <c r="G6" s="117" t="s">
        <v>826</v>
      </c>
      <c r="H6" s="81" t="s">
        <v>827</v>
      </c>
      <c r="I6" s="82" t="s">
        <v>840</v>
      </c>
      <c r="J6" s="83" t="s">
        <v>841</v>
      </c>
      <c r="K6" s="84" t="s">
        <v>830</v>
      </c>
      <c r="L6" s="85" t="s">
        <v>831</v>
      </c>
      <c r="M6" s="80" t="s">
        <v>825</v>
      </c>
      <c r="N6" s="117" t="s">
        <v>826</v>
      </c>
      <c r="O6" s="81" t="s">
        <v>827</v>
      </c>
      <c r="P6" s="82" t="s">
        <v>828</v>
      </c>
      <c r="Q6" s="83" t="s">
        <v>829</v>
      </c>
      <c r="R6" s="84" t="s">
        <v>830</v>
      </c>
      <c r="S6" s="85" t="s">
        <v>831</v>
      </c>
      <c r="T6" s="80" t="s">
        <v>825</v>
      </c>
      <c r="U6" s="117" t="s">
        <v>826</v>
      </c>
      <c r="V6" s="81" t="s">
        <v>827</v>
      </c>
      <c r="W6" s="82" t="s">
        <v>840</v>
      </c>
      <c r="X6" s="83" t="s">
        <v>841</v>
      </c>
      <c r="Y6" s="84" t="s">
        <v>830</v>
      </c>
      <c r="Z6" s="85" t="s">
        <v>831</v>
      </c>
    </row>
    <row r="7" spans="2:26" ht="124.8" thickTop="1" x14ac:dyDescent="0.3">
      <c r="B7" s="86">
        <v>1</v>
      </c>
      <c r="C7" s="87" t="s">
        <v>500</v>
      </c>
      <c r="D7" s="88">
        <v>15</v>
      </c>
      <c r="E7" s="89" t="s">
        <v>832</v>
      </c>
      <c r="F7" s="90">
        <v>6</v>
      </c>
      <c r="G7" s="118"/>
      <c r="H7" s="91"/>
      <c r="I7" s="92">
        <v>1</v>
      </c>
      <c r="J7" s="93">
        <v>8</v>
      </c>
      <c r="K7" s="94"/>
      <c r="L7" s="95">
        <f>SUM(F7:K7)</f>
        <v>15</v>
      </c>
      <c r="M7" s="90">
        <v>0</v>
      </c>
      <c r="N7" s="118">
        <v>6</v>
      </c>
      <c r="O7" s="91"/>
      <c r="P7" s="92">
        <v>1</v>
      </c>
      <c r="Q7" s="93">
        <v>7</v>
      </c>
      <c r="R7" s="94">
        <v>1</v>
      </c>
      <c r="S7" s="95">
        <f>SUM(M7:R7)</f>
        <v>15</v>
      </c>
      <c r="T7" s="90"/>
      <c r="U7" s="118">
        <v>6</v>
      </c>
      <c r="V7" s="91">
        <v>1</v>
      </c>
      <c r="W7" s="92"/>
      <c r="X7" s="93">
        <v>8</v>
      </c>
      <c r="Y7" s="94"/>
      <c r="Z7" s="95">
        <f>SUM(T7:Y7)</f>
        <v>15</v>
      </c>
    </row>
    <row r="8" spans="2:26" ht="69" x14ac:dyDescent="0.3">
      <c r="B8" s="86">
        <v>2</v>
      </c>
      <c r="C8" s="87" t="s">
        <v>833</v>
      </c>
      <c r="D8" s="88">
        <v>14</v>
      </c>
      <c r="E8" s="89" t="s">
        <v>834</v>
      </c>
      <c r="F8" s="96">
        <v>7</v>
      </c>
      <c r="G8" s="119">
        <v>4</v>
      </c>
      <c r="H8" s="97"/>
      <c r="I8" s="98"/>
      <c r="J8" s="99">
        <v>3</v>
      </c>
      <c r="K8" s="100"/>
      <c r="L8" s="101">
        <f>SUM(F8:K8)</f>
        <v>14</v>
      </c>
      <c r="M8" s="96">
        <v>1</v>
      </c>
      <c r="N8" s="119">
        <v>2</v>
      </c>
      <c r="O8" s="97"/>
      <c r="P8" s="98"/>
      <c r="Q8" s="99">
        <v>9</v>
      </c>
      <c r="R8" s="100">
        <v>2</v>
      </c>
      <c r="S8" s="101">
        <f>SUM(M8:R8)</f>
        <v>14</v>
      </c>
      <c r="T8" s="96">
        <v>1</v>
      </c>
      <c r="U8" s="119">
        <v>1</v>
      </c>
      <c r="V8" s="97"/>
      <c r="W8" s="98"/>
      <c r="X8" s="99">
        <v>9</v>
      </c>
      <c r="Y8" s="100">
        <v>3</v>
      </c>
      <c r="Z8" s="101">
        <f>SUM(T8:Y8)</f>
        <v>14</v>
      </c>
    </row>
    <row r="9" spans="2:26" ht="96.6" x14ac:dyDescent="0.3">
      <c r="B9" s="86">
        <v>3</v>
      </c>
      <c r="C9" s="87" t="s">
        <v>376</v>
      </c>
      <c r="D9" s="88">
        <v>9</v>
      </c>
      <c r="E9" s="89" t="s">
        <v>835</v>
      </c>
      <c r="F9" s="96">
        <v>2</v>
      </c>
      <c r="G9" s="119"/>
      <c r="H9" s="97"/>
      <c r="I9" s="98"/>
      <c r="J9" s="99">
        <v>7</v>
      </c>
      <c r="K9" s="100"/>
      <c r="L9" s="101">
        <f>SUM(F9:K9)</f>
        <v>9</v>
      </c>
      <c r="M9" s="96"/>
      <c r="N9" s="119"/>
      <c r="O9" s="97"/>
      <c r="P9" s="98"/>
      <c r="Q9" s="99">
        <v>7</v>
      </c>
      <c r="R9" s="100">
        <v>2</v>
      </c>
      <c r="S9" s="101">
        <f>SUM(M9:R9)</f>
        <v>9</v>
      </c>
      <c r="T9" s="96"/>
      <c r="U9" s="119"/>
      <c r="V9" s="97"/>
      <c r="W9" s="98"/>
      <c r="X9" s="99">
        <v>7</v>
      </c>
      <c r="Y9" s="100">
        <v>2</v>
      </c>
      <c r="Z9" s="101">
        <f>SUM(T9:Y9)</f>
        <v>9</v>
      </c>
    </row>
    <row r="10" spans="2:26" ht="110.4" x14ac:dyDescent="0.3">
      <c r="B10" s="86">
        <v>4</v>
      </c>
      <c r="C10" s="87" t="s">
        <v>153</v>
      </c>
      <c r="D10" s="88">
        <v>54</v>
      </c>
      <c r="E10" s="89" t="s">
        <v>836</v>
      </c>
      <c r="F10" s="96">
        <v>30</v>
      </c>
      <c r="G10" s="119">
        <v>5</v>
      </c>
      <c r="H10" s="97"/>
      <c r="I10" s="98"/>
      <c r="J10" s="99">
        <v>18</v>
      </c>
      <c r="K10" s="100">
        <v>1</v>
      </c>
      <c r="L10" s="101">
        <f>SUM(F10:K10)</f>
        <v>54</v>
      </c>
      <c r="M10" s="96">
        <v>3</v>
      </c>
      <c r="N10" s="119">
        <v>8</v>
      </c>
      <c r="O10" s="97">
        <v>4</v>
      </c>
      <c r="P10" s="98">
        <v>2</v>
      </c>
      <c r="Q10" s="99">
        <v>31</v>
      </c>
      <c r="R10" s="100">
        <v>6</v>
      </c>
      <c r="S10" s="101">
        <f>SUM(M10:R10)</f>
        <v>54</v>
      </c>
      <c r="T10" s="96">
        <v>2</v>
      </c>
      <c r="U10" s="119">
        <v>5</v>
      </c>
      <c r="V10" s="97">
        <v>4</v>
      </c>
      <c r="W10" s="98">
        <v>1</v>
      </c>
      <c r="X10" s="99">
        <v>34</v>
      </c>
      <c r="Y10" s="100">
        <v>8</v>
      </c>
      <c r="Z10" s="101">
        <f>SUM(T10:Y10)</f>
        <v>54</v>
      </c>
    </row>
    <row r="11" spans="2:26" ht="83.4" thickBot="1" x14ac:dyDescent="0.35">
      <c r="B11" s="102">
        <v>5</v>
      </c>
      <c r="C11" s="103" t="s">
        <v>9</v>
      </c>
      <c r="D11" s="104">
        <v>22</v>
      </c>
      <c r="E11" s="105" t="s">
        <v>837</v>
      </c>
      <c r="F11" s="106">
        <v>5</v>
      </c>
      <c r="G11" s="120">
        <v>4</v>
      </c>
      <c r="H11" s="107"/>
      <c r="I11" s="108"/>
      <c r="J11" s="109">
        <v>13</v>
      </c>
      <c r="K11" s="110"/>
      <c r="L11" s="111">
        <f>SUM(F11:K11)</f>
        <v>22</v>
      </c>
      <c r="M11" s="106">
        <v>3</v>
      </c>
      <c r="N11" s="120">
        <v>4</v>
      </c>
      <c r="O11" s="107">
        <v>2</v>
      </c>
      <c r="P11" s="108">
        <v>2</v>
      </c>
      <c r="Q11" s="109">
        <v>7</v>
      </c>
      <c r="R11" s="110">
        <v>4</v>
      </c>
      <c r="S11" s="111">
        <f>SUM(M11:R11)</f>
        <v>22</v>
      </c>
      <c r="T11" s="106">
        <v>3</v>
      </c>
      <c r="U11" s="120">
        <v>4</v>
      </c>
      <c r="V11" s="107">
        <v>2</v>
      </c>
      <c r="W11" s="108">
        <v>2</v>
      </c>
      <c r="X11" s="109">
        <v>7</v>
      </c>
      <c r="Y11" s="110">
        <v>4</v>
      </c>
      <c r="Z11" s="111">
        <f>SUM(T11:Y11)</f>
        <v>22</v>
      </c>
    </row>
    <row r="12" spans="2:26" ht="21.6" thickBot="1" x14ac:dyDescent="0.35">
      <c r="B12" s="283" t="s">
        <v>838</v>
      </c>
      <c r="C12" s="283"/>
      <c r="D12" s="283"/>
      <c r="E12" s="283"/>
      <c r="F12" s="112">
        <f t="shared" ref="F12:K12" si="0">SUM(F7:F11)</f>
        <v>50</v>
      </c>
      <c r="G12" s="121">
        <f t="shared" si="0"/>
        <v>13</v>
      </c>
      <c r="H12" s="113"/>
      <c r="I12" s="108">
        <f t="shared" si="0"/>
        <v>1</v>
      </c>
      <c r="J12" s="114">
        <f t="shared" si="0"/>
        <v>49</v>
      </c>
      <c r="K12" s="115">
        <f t="shared" si="0"/>
        <v>1</v>
      </c>
      <c r="L12" s="116">
        <f>SUM(L7:L11)</f>
        <v>114</v>
      </c>
      <c r="M12" s="112">
        <f t="shared" ref="M12:R12" si="1">SUM(M7:M11)</f>
        <v>7</v>
      </c>
      <c r="N12" s="121">
        <f t="shared" si="1"/>
        <v>20</v>
      </c>
      <c r="O12" s="113">
        <f t="shared" si="1"/>
        <v>6</v>
      </c>
      <c r="P12" s="108">
        <f t="shared" si="1"/>
        <v>5</v>
      </c>
      <c r="Q12" s="114">
        <f t="shared" si="1"/>
        <v>61</v>
      </c>
      <c r="R12" s="115">
        <f t="shared" si="1"/>
        <v>15</v>
      </c>
      <c r="S12" s="116">
        <f>SUM(S7:S11)</f>
        <v>114</v>
      </c>
      <c r="T12" s="112">
        <f t="shared" ref="T12:Y12" si="2">SUM(T7:T11)</f>
        <v>6</v>
      </c>
      <c r="U12" s="121">
        <f t="shared" si="2"/>
        <v>16</v>
      </c>
      <c r="V12" s="113">
        <f t="shared" si="2"/>
        <v>7</v>
      </c>
      <c r="W12" s="108">
        <f t="shared" si="2"/>
        <v>3</v>
      </c>
      <c r="X12" s="114">
        <f t="shared" si="2"/>
        <v>65</v>
      </c>
      <c r="Y12" s="115">
        <f t="shared" si="2"/>
        <v>17</v>
      </c>
      <c r="Z12" s="116">
        <f>SUM(Z7:Z11)</f>
        <v>114</v>
      </c>
    </row>
    <row r="13" spans="2:26" ht="14.4" thickTop="1" x14ac:dyDescent="0.3"/>
  </sheetData>
  <mergeCells count="9">
    <mergeCell ref="B12:E12"/>
    <mergeCell ref="T5:Z5"/>
    <mergeCell ref="B2:Z4"/>
    <mergeCell ref="B5:B6"/>
    <mergeCell ref="C5:C6"/>
    <mergeCell ref="D5:D6"/>
    <mergeCell ref="E5:E6"/>
    <mergeCell ref="F5:L5"/>
    <mergeCell ref="M5:S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1:M172"/>
  <sheetViews>
    <sheetView topLeftCell="A10" zoomScale="86" zoomScaleNormal="86" workbookViewId="0">
      <selection activeCell="J21" sqref="J21:L29"/>
    </sheetView>
  </sheetViews>
  <sheetFormatPr baseColWidth="10" defaultRowHeight="14.4" x14ac:dyDescent="0.3"/>
  <cols>
    <col min="3" max="3" width="11.33203125" customWidth="1"/>
    <col min="4" max="4" width="15.33203125" bestFit="1" customWidth="1"/>
    <col min="5" max="5" width="21.5546875" customWidth="1"/>
    <col min="6" max="6" width="12.44140625" customWidth="1"/>
    <col min="11" max="11" width="15.33203125" bestFit="1" customWidth="1"/>
    <col min="12" max="12" width="15" customWidth="1"/>
    <col min="13" max="13" width="12.88671875" customWidth="1"/>
  </cols>
  <sheetData>
    <row r="21" spans="3:12" x14ac:dyDescent="0.3">
      <c r="C21" s="293" t="s">
        <v>853</v>
      </c>
      <c r="D21" s="295"/>
      <c r="E21" s="294"/>
      <c r="J21" s="293" t="s">
        <v>852</v>
      </c>
      <c r="K21" s="295"/>
      <c r="L21" s="294"/>
    </row>
    <row r="22" spans="3:12" x14ac:dyDescent="0.3">
      <c r="C22" s="122" t="s">
        <v>842</v>
      </c>
      <c r="D22" s="122" t="s">
        <v>843</v>
      </c>
      <c r="E22" s="122" t="s">
        <v>821</v>
      </c>
      <c r="J22" s="122" t="s">
        <v>842</v>
      </c>
      <c r="K22" s="122" t="s">
        <v>843</v>
      </c>
      <c r="L22" s="122" t="s">
        <v>821</v>
      </c>
    </row>
    <row r="23" spans="3:12" x14ac:dyDescent="0.3">
      <c r="C23" s="123" t="s">
        <v>844</v>
      </c>
      <c r="D23" s="122" t="s">
        <v>845</v>
      </c>
      <c r="E23" s="122">
        <v>49</v>
      </c>
      <c r="J23" s="123" t="s">
        <v>844</v>
      </c>
      <c r="K23" s="122" t="s">
        <v>845</v>
      </c>
      <c r="L23" s="122">
        <v>65</v>
      </c>
    </row>
    <row r="24" spans="3:12" x14ac:dyDescent="0.3">
      <c r="C24" s="124" t="s">
        <v>846</v>
      </c>
      <c r="D24" s="122" t="s">
        <v>840</v>
      </c>
      <c r="E24" s="122">
        <v>1</v>
      </c>
      <c r="J24" s="124" t="s">
        <v>846</v>
      </c>
      <c r="K24" s="122" t="s">
        <v>840</v>
      </c>
      <c r="L24" s="122">
        <v>3</v>
      </c>
    </row>
    <row r="25" spans="3:12" x14ac:dyDescent="0.3">
      <c r="C25" s="125" t="s">
        <v>847</v>
      </c>
      <c r="D25" s="122" t="s">
        <v>848</v>
      </c>
      <c r="E25" s="122">
        <v>0</v>
      </c>
      <c r="J25" s="125" t="s">
        <v>847</v>
      </c>
      <c r="K25" s="122" t="s">
        <v>848</v>
      </c>
      <c r="L25" s="122">
        <v>7</v>
      </c>
    </row>
    <row r="26" spans="3:12" x14ac:dyDescent="0.3">
      <c r="C26" s="126" t="s">
        <v>849</v>
      </c>
      <c r="D26" s="122" t="s">
        <v>827</v>
      </c>
      <c r="E26" s="122">
        <v>13</v>
      </c>
      <c r="J26" s="126" t="s">
        <v>849</v>
      </c>
      <c r="K26" s="122" t="s">
        <v>827</v>
      </c>
      <c r="L26" s="122">
        <v>16</v>
      </c>
    </row>
    <row r="27" spans="3:12" x14ac:dyDescent="0.3">
      <c r="C27" s="127" t="s">
        <v>850</v>
      </c>
      <c r="D27" s="122" t="s">
        <v>825</v>
      </c>
      <c r="E27" s="122">
        <v>50</v>
      </c>
      <c r="J27" s="127" t="s">
        <v>850</v>
      </c>
      <c r="K27" s="122" t="s">
        <v>825</v>
      </c>
      <c r="L27" s="122">
        <v>6</v>
      </c>
    </row>
    <row r="28" spans="3:12" x14ac:dyDescent="0.3">
      <c r="C28" s="129"/>
      <c r="D28" s="128" t="s">
        <v>38</v>
      </c>
      <c r="E28" s="122">
        <v>1</v>
      </c>
      <c r="J28" s="129"/>
      <c r="K28" s="128" t="s">
        <v>38</v>
      </c>
      <c r="L28" s="122">
        <v>17</v>
      </c>
    </row>
    <row r="29" spans="3:12" x14ac:dyDescent="0.3">
      <c r="C29" s="293" t="s">
        <v>851</v>
      </c>
      <c r="D29" s="294"/>
      <c r="E29" s="122">
        <f>SUM(E23:E28)</f>
        <v>114</v>
      </c>
      <c r="J29" s="293" t="s">
        <v>851</v>
      </c>
      <c r="K29" s="294"/>
      <c r="L29" s="122">
        <f>SUM(L23:L28)</f>
        <v>114</v>
      </c>
    </row>
    <row r="47" spans="4:12" x14ac:dyDescent="0.3">
      <c r="D47" s="293" t="s">
        <v>853</v>
      </c>
      <c r="E47" s="295"/>
      <c r="F47" s="294"/>
      <c r="J47" s="293" t="s">
        <v>852</v>
      </c>
      <c r="K47" s="295"/>
      <c r="L47" s="294"/>
    </row>
    <row r="48" spans="4:12" x14ac:dyDescent="0.3">
      <c r="D48" s="122" t="s">
        <v>842</v>
      </c>
      <c r="E48" s="122" t="s">
        <v>843</v>
      </c>
      <c r="F48" s="122" t="s">
        <v>821</v>
      </c>
      <c r="J48" s="122" t="s">
        <v>842</v>
      </c>
      <c r="K48" s="122" t="s">
        <v>843</v>
      </c>
      <c r="L48" s="122" t="s">
        <v>821</v>
      </c>
    </row>
    <row r="49" spans="4:12" x14ac:dyDescent="0.3">
      <c r="D49" s="123" t="s">
        <v>844</v>
      </c>
      <c r="E49" s="122" t="s">
        <v>845</v>
      </c>
      <c r="F49" s="122">
        <v>8</v>
      </c>
      <c r="J49" s="123" t="s">
        <v>844</v>
      </c>
      <c r="K49" s="122" t="s">
        <v>845</v>
      </c>
      <c r="L49" s="122">
        <v>8</v>
      </c>
    </row>
    <row r="50" spans="4:12" x14ac:dyDescent="0.3">
      <c r="D50" s="124" t="s">
        <v>846</v>
      </c>
      <c r="E50" s="122" t="s">
        <v>840</v>
      </c>
      <c r="F50" s="122">
        <v>1</v>
      </c>
      <c r="J50" s="124" t="s">
        <v>846</v>
      </c>
      <c r="K50" s="122" t="s">
        <v>840</v>
      </c>
      <c r="L50" s="122"/>
    </row>
    <row r="51" spans="4:12" x14ac:dyDescent="0.3">
      <c r="D51" s="125" t="s">
        <v>847</v>
      </c>
      <c r="E51" s="122" t="s">
        <v>848</v>
      </c>
      <c r="F51" s="122"/>
      <c r="J51" s="125" t="s">
        <v>847</v>
      </c>
      <c r="K51" s="122" t="s">
        <v>848</v>
      </c>
      <c r="L51" s="122">
        <v>1</v>
      </c>
    </row>
    <row r="52" spans="4:12" x14ac:dyDescent="0.3">
      <c r="D52" s="126" t="s">
        <v>849</v>
      </c>
      <c r="E52" s="122" t="s">
        <v>827</v>
      </c>
      <c r="F52" s="122"/>
      <c r="J52" s="126" t="s">
        <v>849</v>
      </c>
      <c r="K52" s="122" t="s">
        <v>827</v>
      </c>
      <c r="L52" s="122">
        <v>6</v>
      </c>
    </row>
    <row r="53" spans="4:12" x14ac:dyDescent="0.3">
      <c r="D53" s="127" t="s">
        <v>850</v>
      </c>
      <c r="E53" s="122" t="s">
        <v>825</v>
      </c>
      <c r="F53" s="122">
        <v>6</v>
      </c>
      <c r="J53" s="127" t="s">
        <v>850</v>
      </c>
      <c r="K53" s="122" t="s">
        <v>825</v>
      </c>
      <c r="L53" s="122"/>
    </row>
    <row r="54" spans="4:12" x14ac:dyDescent="0.3">
      <c r="D54" s="129"/>
      <c r="E54" s="147" t="s">
        <v>38</v>
      </c>
      <c r="F54" s="122"/>
      <c r="J54" s="129"/>
      <c r="K54" s="147" t="s">
        <v>38</v>
      </c>
      <c r="L54" s="122"/>
    </row>
    <row r="55" spans="4:12" x14ac:dyDescent="0.3">
      <c r="D55" s="293" t="s">
        <v>851</v>
      </c>
      <c r="E55" s="294"/>
      <c r="F55" s="122">
        <v>15</v>
      </c>
      <c r="J55" s="293" t="s">
        <v>851</v>
      </c>
      <c r="K55" s="294"/>
      <c r="L55" s="122">
        <v>15</v>
      </c>
    </row>
    <row r="75" spans="4:13" x14ac:dyDescent="0.3">
      <c r="D75" s="293" t="s">
        <v>853</v>
      </c>
      <c r="E75" s="295"/>
      <c r="F75" s="294"/>
      <c r="K75" s="293" t="s">
        <v>852</v>
      </c>
      <c r="L75" s="295"/>
      <c r="M75" s="294"/>
    </row>
    <row r="76" spans="4:13" x14ac:dyDescent="0.3">
      <c r="D76" s="122" t="s">
        <v>842</v>
      </c>
      <c r="E76" s="122" t="s">
        <v>843</v>
      </c>
      <c r="F76" s="122" t="s">
        <v>821</v>
      </c>
      <c r="K76" s="122" t="s">
        <v>842</v>
      </c>
      <c r="L76" s="122" t="s">
        <v>843</v>
      </c>
      <c r="M76" s="122" t="s">
        <v>821</v>
      </c>
    </row>
    <row r="77" spans="4:13" x14ac:dyDescent="0.3">
      <c r="D77" s="123" t="s">
        <v>844</v>
      </c>
      <c r="E77" s="122" t="s">
        <v>845</v>
      </c>
      <c r="F77" s="122">
        <v>3</v>
      </c>
      <c r="K77" s="123" t="s">
        <v>844</v>
      </c>
      <c r="L77" s="122" t="s">
        <v>845</v>
      </c>
      <c r="M77" s="122">
        <v>9</v>
      </c>
    </row>
    <row r="78" spans="4:13" x14ac:dyDescent="0.3">
      <c r="D78" s="124" t="s">
        <v>846</v>
      </c>
      <c r="E78" s="122" t="s">
        <v>840</v>
      </c>
      <c r="F78" s="122"/>
      <c r="K78" s="124" t="s">
        <v>846</v>
      </c>
      <c r="L78" s="122" t="s">
        <v>840</v>
      </c>
      <c r="M78" s="122"/>
    </row>
    <row r="79" spans="4:13" x14ac:dyDescent="0.3">
      <c r="D79" s="125" t="s">
        <v>847</v>
      </c>
      <c r="E79" s="122" t="s">
        <v>848</v>
      </c>
      <c r="F79" s="122"/>
      <c r="K79" s="125" t="s">
        <v>847</v>
      </c>
      <c r="L79" s="122" t="s">
        <v>848</v>
      </c>
      <c r="M79" s="122"/>
    </row>
    <row r="80" spans="4:13" x14ac:dyDescent="0.3">
      <c r="D80" s="126" t="s">
        <v>849</v>
      </c>
      <c r="E80" s="122" t="s">
        <v>827</v>
      </c>
      <c r="F80" s="122">
        <v>4</v>
      </c>
      <c r="K80" s="126" t="s">
        <v>849</v>
      </c>
      <c r="L80" s="122" t="s">
        <v>827</v>
      </c>
      <c r="M80" s="122">
        <v>1</v>
      </c>
    </row>
    <row r="81" spans="4:13" x14ac:dyDescent="0.3">
      <c r="D81" s="127" t="s">
        <v>850</v>
      </c>
      <c r="E81" s="122" t="s">
        <v>825</v>
      </c>
      <c r="F81" s="122">
        <v>7</v>
      </c>
      <c r="K81" s="127" t="s">
        <v>850</v>
      </c>
      <c r="L81" s="122" t="s">
        <v>825</v>
      </c>
      <c r="M81" s="122">
        <v>1</v>
      </c>
    </row>
    <row r="82" spans="4:13" x14ac:dyDescent="0.3">
      <c r="D82" s="129"/>
      <c r="E82" s="147" t="s">
        <v>38</v>
      </c>
      <c r="F82" s="122"/>
      <c r="K82" s="129"/>
      <c r="L82" s="147" t="s">
        <v>38</v>
      </c>
      <c r="M82" s="122">
        <v>3</v>
      </c>
    </row>
    <row r="83" spans="4:13" x14ac:dyDescent="0.3">
      <c r="D83" s="293" t="s">
        <v>851</v>
      </c>
      <c r="E83" s="294"/>
      <c r="F83" s="122">
        <f>SUM(F77:F82)</f>
        <v>14</v>
      </c>
      <c r="K83" s="293" t="s">
        <v>851</v>
      </c>
      <c r="L83" s="294"/>
      <c r="M83" s="122">
        <f>SUM(M77:M82)</f>
        <v>14</v>
      </c>
    </row>
    <row r="101" spans="4:13" x14ac:dyDescent="0.3">
      <c r="K101" s="293" t="s">
        <v>852</v>
      </c>
      <c r="L101" s="295"/>
      <c r="M101" s="294"/>
    </row>
    <row r="102" spans="4:13" x14ac:dyDescent="0.3">
      <c r="D102" s="293" t="s">
        <v>853</v>
      </c>
      <c r="E102" s="295"/>
      <c r="F102" s="294"/>
      <c r="K102" s="122" t="s">
        <v>842</v>
      </c>
      <c r="L102" s="122" t="s">
        <v>843</v>
      </c>
      <c r="M102" s="122" t="s">
        <v>821</v>
      </c>
    </row>
    <row r="103" spans="4:13" x14ac:dyDescent="0.3">
      <c r="D103" s="122" t="s">
        <v>842</v>
      </c>
      <c r="E103" s="122" t="s">
        <v>843</v>
      </c>
      <c r="F103" s="122" t="s">
        <v>821</v>
      </c>
      <c r="K103" s="123" t="s">
        <v>844</v>
      </c>
      <c r="L103" s="122" t="s">
        <v>845</v>
      </c>
      <c r="M103" s="122">
        <v>7</v>
      </c>
    </row>
    <row r="104" spans="4:13" x14ac:dyDescent="0.3">
      <c r="D104" s="123" t="s">
        <v>844</v>
      </c>
      <c r="E104" s="122" t="s">
        <v>845</v>
      </c>
      <c r="F104" s="122">
        <v>7</v>
      </c>
      <c r="K104" s="124" t="s">
        <v>846</v>
      </c>
      <c r="L104" s="122" t="s">
        <v>840</v>
      </c>
      <c r="M104" s="122"/>
    </row>
    <row r="105" spans="4:13" x14ac:dyDescent="0.3">
      <c r="D105" s="124" t="s">
        <v>846</v>
      </c>
      <c r="E105" s="122" t="s">
        <v>840</v>
      </c>
      <c r="F105" s="122"/>
      <c r="K105" s="125" t="s">
        <v>847</v>
      </c>
      <c r="L105" s="122" t="s">
        <v>848</v>
      </c>
      <c r="M105" s="122"/>
    </row>
    <row r="106" spans="4:13" x14ac:dyDescent="0.3">
      <c r="D106" s="125" t="s">
        <v>847</v>
      </c>
      <c r="E106" s="122" t="s">
        <v>848</v>
      </c>
      <c r="F106" s="122"/>
      <c r="K106" s="126" t="s">
        <v>849</v>
      </c>
      <c r="L106" s="122" t="s">
        <v>827</v>
      </c>
      <c r="M106" s="122"/>
    </row>
    <row r="107" spans="4:13" x14ac:dyDescent="0.3">
      <c r="D107" s="126" t="s">
        <v>849</v>
      </c>
      <c r="E107" s="122" t="s">
        <v>827</v>
      </c>
      <c r="F107" s="122"/>
      <c r="K107" s="127" t="s">
        <v>850</v>
      </c>
      <c r="L107" s="122" t="s">
        <v>825</v>
      </c>
      <c r="M107" s="122"/>
    </row>
    <row r="108" spans="4:13" x14ac:dyDescent="0.3">
      <c r="D108" s="127" t="s">
        <v>850</v>
      </c>
      <c r="E108" s="122" t="s">
        <v>825</v>
      </c>
      <c r="F108" s="122">
        <v>2</v>
      </c>
      <c r="K108" s="129"/>
      <c r="L108" s="147" t="s">
        <v>38</v>
      </c>
      <c r="M108" s="122">
        <v>2</v>
      </c>
    </row>
    <row r="109" spans="4:13" x14ac:dyDescent="0.3">
      <c r="D109" s="129"/>
      <c r="E109" s="147" t="s">
        <v>38</v>
      </c>
      <c r="F109" s="122"/>
      <c r="K109" s="293" t="s">
        <v>851</v>
      </c>
      <c r="L109" s="294"/>
      <c r="M109" s="122">
        <f>SUM(M103:M108)</f>
        <v>9</v>
      </c>
    </row>
    <row r="110" spans="4:13" x14ac:dyDescent="0.3">
      <c r="D110" s="293" t="s">
        <v>851</v>
      </c>
      <c r="E110" s="294"/>
      <c r="F110" s="122">
        <f>SUM(F104:F109)</f>
        <v>9</v>
      </c>
    </row>
    <row r="129" spans="4:13" x14ac:dyDescent="0.3">
      <c r="D129" s="293" t="s">
        <v>853</v>
      </c>
      <c r="E129" s="295"/>
      <c r="F129" s="294"/>
      <c r="K129" s="293" t="s">
        <v>852</v>
      </c>
      <c r="L129" s="295"/>
      <c r="M129" s="294"/>
    </row>
    <row r="130" spans="4:13" x14ac:dyDescent="0.3">
      <c r="D130" s="122" t="s">
        <v>842</v>
      </c>
      <c r="E130" s="122" t="s">
        <v>843</v>
      </c>
      <c r="F130" s="122" t="s">
        <v>821</v>
      </c>
      <c r="K130" s="122" t="s">
        <v>842</v>
      </c>
      <c r="L130" s="122" t="s">
        <v>843</v>
      </c>
      <c r="M130" s="122" t="s">
        <v>821</v>
      </c>
    </row>
    <row r="131" spans="4:13" x14ac:dyDescent="0.3">
      <c r="D131" s="123" t="s">
        <v>844</v>
      </c>
      <c r="E131" s="122" t="s">
        <v>845</v>
      </c>
      <c r="F131" s="122">
        <v>18</v>
      </c>
      <c r="K131" s="123" t="s">
        <v>844</v>
      </c>
      <c r="L131" s="122" t="s">
        <v>845</v>
      </c>
      <c r="M131" s="122">
        <v>34</v>
      </c>
    </row>
    <row r="132" spans="4:13" x14ac:dyDescent="0.3">
      <c r="D132" s="124" t="s">
        <v>846</v>
      </c>
      <c r="E132" s="122" t="s">
        <v>840</v>
      </c>
      <c r="F132" s="122"/>
      <c r="K132" s="124" t="s">
        <v>846</v>
      </c>
      <c r="L132" s="122" t="s">
        <v>840</v>
      </c>
      <c r="M132" s="122">
        <v>1</v>
      </c>
    </row>
    <row r="133" spans="4:13" x14ac:dyDescent="0.3">
      <c r="D133" s="125" t="s">
        <v>847</v>
      </c>
      <c r="E133" s="122" t="s">
        <v>848</v>
      </c>
      <c r="F133" s="122"/>
      <c r="K133" s="125" t="s">
        <v>847</v>
      </c>
      <c r="L133" s="122" t="s">
        <v>848</v>
      </c>
      <c r="M133" s="122">
        <v>4</v>
      </c>
    </row>
    <row r="134" spans="4:13" x14ac:dyDescent="0.3">
      <c r="D134" s="126" t="s">
        <v>849</v>
      </c>
      <c r="E134" s="122" t="s">
        <v>827</v>
      </c>
      <c r="F134" s="122">
        <v>5</v>
      </c>
      <c r="K134" s="126" t="s">
        <v>849</v>
      </c>
      <c r="L134" s="122" t="s">
        <v>827</v>
      </c>
      <c r="M134" s="122">
        <v>5</v>
      </c>
    </row>
    <row r="135" spans="4:13" x14ac:dyDescent="0.3">
      <c r="D135" s="127" t="s">
        <v>850</v>
      </c>
      <c r="E135" s="122" t="s">
        <v>825</v>
      </c>
      <c r="F135" s="122">
        <v>30</v>
      </c>
      <c r="K135" s="127" t="s">
        <v>850</v>
      </c>
      <c r="L135" s="122" t="s">
        <v>825</v>
      </c>
      <c r="M135" s="122">
        <v>2</v>
      </c>
    </row>
    <row r="136" spans="4:13" x14ac:dyDescent="0.3">
      <c r="D136" s="129"/>
      <c r="E136" s="147" t="s">
        <v>38</v>
      </c>
      <c r="F136" s="122">
        <v>1</v>
      </c>
      <c r="K136" s="129"/>
      <c r="L136" s="147" t="s">
        <v>38</v>
      </c>
      <c r="M136" s="122">
        <v>8</v>
      </c>
    </row>
    <row r="137" spans="4:13" x14ac:dyDescent="0.3">
      <c r="D137" s="293" t="s">
        <v>851</v>
      </c>
      <c r="E137" s="294"/>
      <c r="F137" s="122">
        <f>SUM(F131:F136)</f>
        <v>54</v>
      </c>
      <c r="K137" s="293" t="s">
        <v>851</v>
      </c>
      <c r="L137" s="294"/>
      <c r="M137" s="122">
        <f>SUM(M131:M136)</f>
        <v>54</v>
      </c>
    </row>
    <row r="164" spans="10:12" x14ac:dyDescent="0.3">
      <c r="J164" s="293" t="s">
        <v>852</v>
      </c>
      <c r="K164" s="295"/>
      <c r="L164" s="294"/>
    </row>
    <row r="165" spans="10:12" x14ac:dyDescent="0.3">
      <c r="J165" s="122" t="s">
        <v>842</v>
      </c>
      <c r="K165" s="122" t="s">
        <v>843</v>
      </c>
      <c r="L165" s="122" t="s">
        <v>821</v>
      </c>
    </row>
    <row r="166" spans="10:12" x14ac:dyDescent="0.3">
      <c r="J166" s="123" t="s">
        <v>844</v>
      </c>
      <c r="K166" s="122" t="s">
        <v>845</v>
      </c>
      <c r="L166" s="122">
        <v>13</v>
      </c>
    </row>
    <row r="167" spans="10:12" x14ac:dyDescent="0.3">
      <c r="J167" s="124" t="s">
        <v>846</v>
      </c>
      <c r="K167" s="122" t="s">
        <v>840</v>
      </c>
      <c r="L167" s="122">
        <v>0</v>
      </c>
    </row>
    <row r="168" spans="10:12" x14ac:dyDescent="0.3">
      <c r="J168" s="125" t="s">
        <v>847</v>
      </c>
      <c r="K168" s="122" t="s">
        <v>848</v>
      </c>
      <c r="L168" s="122">
        <v>4</v>
      </c>
    </row>
    <row r="169" spans="10:12" x14ac:dyDescent="0.3">
      <c r="J169" s="126" t="s">
        <v>849</v>
      </c>
      <c r="K169" s="122" t="s">
        <v>827</v>
      </c>
      <c r="L169" s="122">
        <v>0</v>
      </c>
    </row>
    <row r="170" spans="10:12" x14ac:dyDescent="0.3">
      <c r="J170" s="127" t="s">
        <v>850</v>
      </c>
      <c r="K170" s="122" t="s">
        <v>825</v>
      </c>
      <c r="L170" s="122">
        <v>5</v>
      </c>
    </row>
    <row r="171" spans="10:12" x14ac:dyDescent="0.3">
      <c r="J171" s="129"/>
      <c r="K171" s="198" t="s">
        <v>38</v>
      </c>
      <c r="L171" s="122">
        <v>0</v>
      </c>
    </row>
    <row r="172" spans="10:12" x14ac:dyDescent="0.3">
      <c r="J172" s="293" t="s">
        <v>851</v>
      </c>
      <c r="K172" s="294"/>
      <c r="L172" s="122">
        <f>SUM(L166:L171)</f>
        <v>22</v>
      </c>
    </row>
  </sheetData>
  <mergeCells count="22">
    <mergeCell ref="J164:L164"/>
    <mergeCell ref="J172:K172"/>
    <mergeCell ref="C21:E21"/>
    <mergeCell ref="C29:D29"/>
    <mergeCell ref="J21:L21"/>
    <mergeCell ref="J29:K29"/>
    <mergeCell ref="J47:L47"/>
    <mergeCell ref="J55:K55"/>
    <mergeCell ref="D47:F47"/>
    <mergeCell ref="D55:E55"/>
    <mergeCell ref="K75:M75"/>
    <mergeCell ref="K83:L83"/>
    <mergeCell ref="D75:F75"/>
    <mergeCell ref="D83:E83"/>
    <mergeCell ref="K137:L137"/>
    <mergeCell ref="D129:F129"/>
    <mergeCell ref="D137:E137"/>
    <mergeCell ref="K101:M101"/>
    <mergeCell ref="K109:L109"/>
    <mergeCell ref="D102:F102"/>
    <mergeCell ref="D110:E110"/>
    <mergeCell ref="K129:M1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L169"/>
  <sheetViews>
    <sheetView topLeftCell="A154" zoomScale="71" zoomScaleNormal="71" workbookViewId="0">
      <selection activeCell="D152" sqref="D152:D154"/>
    </sheetView>
  </sheetViews>
  <sheetFormatPr baseColWidth="10" defaultColWidth="9.109375" defaultRowHeight="13.8" x14ac:dyDescent="0.3"/>
  <cols>
    <col min="1" max="1" width="10.109375" style="2" customWidth="1"/>
    <col min="2" max="2" width="12.33203125" style="2" customWidth="1"/>
    <col min="3" max="3" width="19.5546875" style="2" customWidth="1"/>
    <col min="4" max="4" width="14" style="2" customWidth="1"/>
    <col min="5" max="5" width="12" style="2" customWidth="1"/>
    <col min="6" max="6" width="8.109375" style="2" customWidth="1"/>
    <col min="7" max="7" width="15.5546875" style="2" customWidth="1"/>
    <col min="8" max="8" width="25.88671875" style="2" customWidth="1"/>
    <col min="9" max="9" width="18.44140625" style="2" customWidth="1"/>
    <col min="10" max="10" width="19.5546875" style="2" customWidth="1"/>
    <col min="11" max="11" width="13.5546875" style="23" customWidth="1"/>
    <col min="12" max="12" width="13.33203125" style="53" customWidth="1"/>
    <col min="13" max="13" width="14" style="23" customWidth="1"/>
    <col min="14" max="14" width="21.44140625" style="2" customWidth="1"/>
    <col min="15" max="15" width="27.44140625" style="2" customWidth="1"/>
    <col min="16" max="16" width="12.109375" style="2" bestFit="1" customWidth="1"/>
    <col min="17" max="17" width="26" style="2" customWidth="1"/>
    <col min="18" max="18" width="134.5546875" style="2" customWidth="1"/>
    <col min="19" max="241" width="9.109375" style="2"/>
    <col min="242" max="242" width="21" style="2" customWidth="1"/>
    <col min="243" max="243" width="37.88671875" style="2" customWidth="1"/>
    <col min="244" max="244" width="33.44140625" style="2" customWidth="1"/>
    <col min="245" max="245" width="22" style="2" customWidth="1"/>
    <col min="246" max="246" width="21" style="2" customWidth="1"/>
    <col min="247" max="247" width="7.44140625" style="2" customWidth="1"/>
    <col min="248" max="248" width="7.5546875" style="2" customWidth="1"/>
    <col min="249" max="249" width="7.109375" style="2" customWidth="1"/>
    <col min="250" max="250" width="17.44140625" style="2" customWidth="1"/>
    <col min="251" max="251" width="22.88671875" style="2" customWidth="1"/>
    <col min="252" max="252" width="18.109375" style="2" customWidth="1"/>
    <col min="253" max="253" width="15.6640625" style="2" customWidth="1"/>
    <col min="254" max="254" width="15.33203125" style="2" customWidth="1"/>
    <col min="255" max="255" width="16.33203125" style="2" customWidth="1"/>
    <col min="256" max="256" width="16.88671875" style="2" customWidth="1"/>
    <col min="257" max="257" width="16.5546875" style="2" customWidth="1"/>
    <col min="258" max="258" width="15.88671875" style="2" customWidth="1"/>
    <col min="259" max="259" width="15.44140625" style="2" customWidth="1"/>
    <col min="260" max="260" width="18.109375" style="2" customWidth="1"/>
    <col min="261" max="261" width="12.88671875" style="2" customWidth="1"/>
    <col min="262" max="262" width="12.6640625" style="2" bestFit="1" customWidth="1"/>
    <col min="263" max="263" width="16.88671875" style="2" customWidth="1"/>
    <col min="264" max="497" width="9.109375" style="2"/>
    <col min="498" max="498" width="21" style="2" customWidth="1"/>
    <col min="499" max="499" width="37.88671875" style="2" customWidth="1"/>
    <col min="500" max="500" width="33.44140625" style="2" customWidth="1"/>
    <col min="501" max="501" width="22" style="2" customWidth="1"/>
    <col min="502" max="502" width="21" style="2" customWidth="1"/>
    <col min="503" max="503" width="7.44140625" style="2" customWidth="1"/>
    <col min="504" max="504" width="7.5546875" style="2" customWidth="1"/>
    <col min="505" max="505" width="7.109375" style="2" customWidth="1"/>
    <col min="506" max="506" width="17.44140625" style="2" customWidth="1"/>
    <col min="507" max="507" width="22.88671875" style="2" customWidth="1"/>
    <col min="508" max="508" width="18.109375" style="2" customWidth="1"/>
    <col min="509" max="509" width="15.6640625" style="2" customWidth="1"/>
    <col min="510" max="510" width="15.33203125" style="2" customWidth="1"/>
    <col min="511" max="511" width="16.33203125" style="2" customWidth="1"/>
    <col min="512" max="512" width="16.88671875" style="2" customWidth="1"/>
    <col min="513" max="513" width="16.5546875" style="2" customWidth="1"/>
    <col min="514" max="514" width="15.88671875" style="2" customWidth="1"/>
    <col min="515" max="515" width="15.44140625" style="2" customWidth="1"/>
    <col min="516" max="516" width="18.109375" style="2" customWidth="1"/>
    <col min="517" max="517" width="12.88671875" style="2" customWidth="1"/>
    <col min="518" max="518" width="12.6640625" style="2" bestFit="1" customWidth="1"/>
    <col min="519" max="519" width="16.88671875" style="2" customWidth="1"/>
    <col min="520" max="753" width="9.109375" style="2"/>
    <col min="754" max="754" width="21" style="2" customWidth="1"/>
    <col min="755" max="755" width="37.88671875" style="2" customWidth="1"/>
    <col min="756" max="756" width="33.44140625" style="2" customWidth="1"/>
    <col min="757" max="757" width="22" style="2" customWidth="1"/>
    <col min="758" max="758" width="21" style="2" customWidth="1"/>
    <col min="759" max="759" width="7.44140625" style="2" customWidth="1"/>
    <col min="760" max="760" width="7.5546875" style="2" customWidth="1"/>
    <col min="761" max="761" width="7.109375" style="2" customWidth="1"/>
    <col min="762" max="762" width="17.44140625" style="2" customWidth="1"/>
    <col min="763" max="763" width="22.88671875" style="2" customWidth="1"/>
    <col min="764" max="764" width="18.109375" style="2" customWidth="1"/>
    <col min="765" max="765" width="15.6640625" style="2" customWidth="1"/>
    <col min="766" max="766" width="15.33203125" style="2" customWidth="1"/>
    <col min="767" max="767" width="16.33203125" style="2" customWidth="1"/>
    <col min="768" max="768" width="16.88671875" style="2" customWidth="1"/>
    <col min="769" max="769" width="16.5546875" style="2" customWidth="1"/>
    <col min="770" max="770" width="15.88671875" style="2" customWidth="1"/>
    <col min="771" max="771" width="15.44140625" style="2" customWidth="1"/>
    <col min="772" max="772" width="18.109375" style="2" customWidth="1"/>
    <col min="773" max="773" width="12.88671875" style="2" customWidth="1"/>
    <col min="774" max="774" width="12.6640625" style="2" bestFit="1" customWidth="1"/>
    <col min="775" max="775" width="16.88671875" style="2" customWidth="1"/>
    <col min="776" max="1009" width="9.109375" style="2"/>
    <col min="1010" max="1010" width="21" style="2" customWidth="1"/>
    <col min="1011" max="1011" width="37.88671875" style="2" customWidth="1"/>
    <col min="1012" max="1012" width="33.44140625" style="2" customWidth="1"/>
    <col min="1013" max="1013" width="22" style="2" customWidth="1"/>
    <col min="1014" max="1014" width="21" style="2" customWidth="1"/>
    <col min="1015" max="1015" width="7.44140625" style="2" customWidth="1"/>
    <col min="1016" max="1016" width="7.5546875" style="2" customWidth="1"/>
    <col min="1017" max="1017" width="7.109375" style="2" customWidth="1"/>
    <col min="1018" max="1018" width="17.44140625" style="2" customWidth="1"/>
    <col min="1019" max="1019" width="22.88671875" style="2" customWidth="1"/>
    <col min="1020" max="1020" width="18.109375" style="2" customWidth="1"/>
    <col min="1021" max="1021" width="15.6640625" style="2" customWidth="1"/>
    <col min="1022" max="1022" width="15.33203125" style="2" customWidth="1"/>
    <col min="1023" max="1023" width="16.33203125" style="2" customWidth="1"/>
    <col min="1024" max="1024" width="16.88671875" style="2" customWidth="1"/>
    <col min="1025" max="1025" width="16.5546875" style="2" customWidth="1"/>
    <col min="1026" max="1026" width="15.88671875" style="2" customWidth="1"/>
    <col min="1027" max="1027" width="15.44140625" style="2" customWidth="1"/>
    <col min="1028" max="1028" width="18.109375" style="2" customWidth="1"/>
    <col min="1029" max="1029" width="12.88671875" style="2" customWidth="1"/>
    <col min="1030" max="1030" width="12.6640625" style="2" bestFit="1" customWidth="1"/>
    <col min="1031" max="1031" width="16.88671875" style="2" customWidth="1"/>
    <col min="1032" max="1265" width="9.109375" style="2"/>
    <col min="1266" max="1266" width="21" style="2" customWidth="1"/>
    <col min="1267" max="1267" width="37.88671875" style="2" customWidth="1"/>
    <col min="1268" max="1268" width="33.44140625" style="2" customWidth="1"/>
    <col min="1269" max="1269" width="22" style="2" customWidth="1"/>
    <col min="1270" max="1270" width="21" style="2" customWidth="1"/>
    <col min="1271" max="1271" width="7.44140625" style="2" customWidth="1"/>
    <col min="1272" max="1272" width="7.5546875" style="2" customWidth="1"/>
    <col min="1273" max="1273" width="7.109375" style="2" customWidth="1"/>
    <col min="1274" max="1274" width="17.44140625" style="2" customWidth="1"/>
    <col min="1275" max="1275" width="22.88671875" style="2" customWidth="1"/>
    <col min="1276" max="1276" width="18.109375" style="2" customWidth="1"/>
    <col min="1277" max="1277" width="15.6640625" style="2" customWidth="1"/>
    <col min="1278" max="1278" width="15.33203125" style="2" customWidth="1"/>
    <col min="1279" max="1279" width="16.33203125" style="2" customWidth="1"/>
    <col min="1280" max="1280" width="16.88671875" style="2" customWidth="1"/>
    <col min="1281" max="1281" width="16.5546875" style="2" customWidth="1"/>
    <col min="1282" max="1282" width="15.88671875" style="2" customWidth="1"/>
    <col min="1283" max="1283" width="15.44140625" style="2" customWidth="1"/>
    <col min="1284" max="1284" width="18.109375" style="2" customWidth="1"/>
    <col min="1285" max="1285" width="12.88671875" style="2" customWidth="1"/>
    <col min="1286" max="1286" width="12.6640625" style="2" bestFit="1" customWidth="1"/>
    <col min="1287" max="1287" width="16.88671875" style="2" customWidth="1"/>
    <col min="1288" max="1521" width="9.109375" style="2"/>
    <col min="1522" max="1522" width="21" style="2" customWidth="1"/>
    <col min="1523" max="1523" width="37.88671875" style="2" customWidth="1"/>
    <col min="1524" max="1524" width="33.44140625" style="2" customWidth="1"/>
    <col min="1525" max="1525" width="22" style="2" customWidth="1"/>
    <col min="1526" max="1526" width="21" style="2" customWidth="1"/>
    <col min="1527" max="1527" width="7.44140625" style="2" customWidth="1"/>
    <col min="1528" max="1528" width="7.5546875" style="2" customWidth="1"/>
    <col min="1529" max="1529" width="7.109375" style="2" customWidth="1"/>
    <col min="1530" max="1530" width="17.44140625" style="2" customWidth="1"/>
    <col min="1531" max="1531" width="22.88671875" style="2" customWidth="1"/>
    <col min="1532" max="1532" width="18.109375" style="2" customWidth="1"/>
    <col min="1533" max="1533" width="15.6640625" style="2" customWidth="1"/>
    <col min="1534" max="1534" width="15.33203125" style="2" customWidth="1"/>
    <col min="1535" max="1535" width="16.33203125" style="2" customWidth="1"/>
    <col min="1536" max="1536" width="16.88671875" style="2" customWidth="1"/>
    <col min="1537" max="1537" width="16.5546875" style="2" customWidth="1"/>
    <col min="1538" max="1538" width="15.88671875" style="2" customWidth="1"/>
    <col min="1539" max="1539" width="15.44140625" style="2" customWidth="1"/>
    <col min="1540" max="1540" width="18.109375" style="2" customWidth="1"/>
    <col min="1541" max="1541" width="12.88671875" style="2" customWidth="1"/>
    <col min="1542" max="1542" width="12.6640625" style="2" bestFit="1" customWidth="1"/>
    <col min="1543" max="1543" width="16.88671875" style="2" customWidth="1"/>
    <col min="1544" max="1777" width="9.109375" style="2"/>
    <col min="1778" max="1778" width="21" style="2" customWidth="1"/>
    <col min="1779" max="1779" width="37.88671875" style="2" customWidth="1"/>
    <col min="1780" max="1780" width="33.44140625" style="2" customWidth="1"/>
    <col min="1781" max="1781" width="22" style="2" customWidth="1"/>
    <col min="1782" max="1782" width="21" style="2" customWidth="1"/>
    <col min="1783" max="1783" width="7.44140625" style="2" customWidth="1"/>
    <col min="1784" max="1784" width="7.5546875" style="2" customWidth="1"/>
    <col min="1785" max="1785" width="7.109375" style="2" customWidth="1"/>
    <col min="1786" max="1786" width="17.44140625" style="2" customWidth="1"/>
    <col min="1787" max="1787" width="22.88671875" style="2" customWidth="1"/>
    <col min="1788" max="1788" width="18.109375" style="2" customWidth="1"/>
    <col min="1789" max="1789" width="15.6640625" style="2" customWidth="1"/>
    <col min="1790" max="1790" width="15.33203125" style="2" customWidth="1"/>
    <col min="1791" max="1791" width="16.33203125" style="2" customWidth="1"/>
    <col min="1792" max="1792" width="16.88671875" style="2" customWidth="1"/>
    <col min="1793" max="1793" width="16.5546875" style="2" customWidth="1"/>
    <col min="1794" max="1794" width="15.88671875" style="2" customWidth="1"/>
    <col min="1795" max="1795" width="15.44140625" style="2" customWidth="1"/>
    <col min="1796" max="1796" width="18.109375" style="2" customWidth="1"/>
    <col min="1797" max="1797" width="12.88671875" style="2" customWidth="1"/>
    <col min="1798" max="1798" width="12.6640625" style="2" bestFit="1" customWidth="1"/>
    <col min="1799" max="1799" width="16.88671875" style="2" customWidth="1"/>
    <col min="1800" max="2033" width="9.109375" style="2"/>
    <col min="2034" max="2034" width="21" style="2" customWidth="1"/>
    <col min="2035" max="2035" width="37.88671875" style="2" customWidth="1"/>
    <col min="2036" max="2036" width="33.44140625" style="2" customWidth="1"/>
    <col min="2037" max="2037" width="22" style="2" customWidth="1"/>
    <col min="2038" max="2038" width="21" style="2" customWidth="1"/>
    <col min="2039" max="2039" width="7.44140625" style="2" customWidth="1"/>
    <col min="2040" max="2040" width="7.5546875" style="2" customWidth="1"/>
    <col min="2041" max="2041" width="7.109375" style="2" customWidth="1"/>
    <col min="2042" max="2042" width="17.44140625" style="2" customWidth="1"/>
    <col min="2043" max="2043" width="22.88671875" style="2" customWidth="1"/>
    <col min="2044" max="2044" width="18.109375" style="2" customWidth="1"/>
    <col min="2045" max="2045" width="15.6640625" style="2" customWidth="1"/>
    <col min="2046" max="2046" width="15.33203125" style="2" customWidth="1"/>
    <col min="2047" max="2047" width="16.33203125" style="2" customWidth="1"/>
    <col min="2048" max="2048" width="16.88671875" style="2" customWidth="1"/>
    <col min="2049" max="2049" width="16.5546875" style="2" customWidth="1"/>
    <col min="2050" max="2050" width="15.88671875" style="2" customWidth="1"/>
    <col min="2051" max="2051" width="15.44140625" style="2" customWidth="1"/>
    <col min="2052" max="2052" width="18.109375" style="2" customWidth="1"/>
    <col min="2053" max="2053" width="12.88671875" style="2" customWidth="1"/>
    <col min="2054" max="2054" width="12.6640625" style="2" bestFit="1" customWidth="1"/>
    <col min="2055" max="2055" width="16.88671875" style="2" customWidth="1"/>
    <col min="2056" max="2289" width="9.109375" style="2"/>
    <col min="2290" max="2290" width="21" style="2" customWidth="1"/>
    <col min="2291" max="2291" width="37.88671875" style="2" customWidth="1"/>
    <col min="2292" max="2292" width="33.44140625" style="2" customWidth="1"/>
    <col min="2293" max="2293" width="22" style="2" customWidth="1"/>
    <col min="2294" max="2294" width="21" style="2" customWidth="1"/>
    <col min="2295" max="2295" width="7.44140625" style="2" customWidth="1"/>
    <col min="2296" max="2296" width="7.5546875" style="2" customWidth="1"/>
    <col min="2297" max="2297" width="7.109375" style="2" customWidth="1"/>
    <col min="2298" max="2298" width="17.44140625" style="2" customWidth="1"/>
    <col min="2299" max="2299" width="22.88671875" style="2" customWidth="1"/>
    <col min="2300" max="2300" width="18.109375" style="2" customWidth="1"/>
    <col min="2301" max="2301" width="15.6640625" style="2" customWidth="1"/>
    <col min="2302" max="2302" width="15.33203125" style="2" customWidth="1"/>
    <col min="2303" max="2303" width="16.33203125" style="2" customWidth="1"/>
    <col min="2304" max="2304" width="16.88671875" style="2" customWidth="1"/>
    <col min="2305" max="2305" width="16.5546875" style="2" customWidth="1"/>
    <col min="2306" max="2306" width="15.88671875" style="2" customWidth="1"/>
    <col min="2307" max="2307" width="15.44140625" style="2" customWidth="1"/>
    <col min="2308" max="2308" width="18.109375" style="2" customWidth="1"/>
    <col min="2309" max="2309" width="12.88671875" style="2" customWidth="1"/>
    <col min="2310" max="2310" width="12.6640625" style="2" bestFit="1" customWidth="1"/>
    <col min="2311" max="2311" width="16.88671875" style="2" customWidth="1"/>
    <col min="2312" max="2545" width="9.109375" style="2"/>
    <col min="2546" max="2546" width="21" style="2" customWidth="1"/>
    <col min="2547" max="2547" width="37.88671875" style="2" customWidth="1"/>
    <col min="2548" max="2548" width="33.44140625" style="2" customWidth="1"/>
    <col min="2549" max="2549" width="22" style="2" customWidth="1"/>
    <col min="2550" max="2550" width="21" style="2" customWidth="1"/>
    <col min="2551" max="2551" width="7.44140625" style="2" customWidth="1"/>
    <col min="2552" max="2552" width="7.5546875" style="2" customWidth="1"/>
    <col min="2553" max="2553" width="7.109375" style="2" customWidth="1"/>
    <col min="2554" max="2554" width="17.44140625" style="2" customWidth="1"/>
    <col min="2555" max="2555" width="22.88671875" style="2" customWidth="1"/>
    <col min="2556" max="2556" width="18.109375" style="2" customWidth="1"/>
    <col min="2557" max="2557" width="15.6640625" style="2" customWidth="1"/>
    <col min="2558" max="2558" width="15.33203125" style="2" customWidth="1"/>
    <col min="2559" max="2559" width="16.33203125" style="2" customWidth="1"/>
    <col min="2560" max="2560" width="16.88671875" style="2" customWidth="1"/>
    <col min="2561" max="2561" width="16.5546875" style="2" customWidth="1"/>
    <col min="2562" max="2562" width="15.88671875" style="2" customWidth="1"/>
    <col min="2563" max="2563" width="15.44140625" style="2" customWidth="1"/>
    <col min="2564" max="2564" width="18.109375" style="2" customWidth="1"/>
    <col min="2565" max="2565" width="12.88671875" style="2" customWidth="1"/>
    <col min="2566" max="2566" width="12.6640625" style="2" bestFit="1" customWidth="1"/>
    <col min="2567" max="2567" width="16.88671875" style="2" customWidth="1"/>
    <col min="2568" max="2801" width="9.109375" style="2"/>
    <col min="2802" max="2802" width="21" style="2" customWidth="1"/>
    <col min="2803" max="2803" width="37.88671875" style="2" customWidth="1"/>
    <col min="2804" max="2804" width="33.44140625" style="2" customWidth="1"/>
    <col min="2805" max="2805" width="22" style="2" customWidth="1"/>
    <col min="2806" max="2806" width="21" style="2" customWidth="1"/>
    <col min="2807" max="2807" width="7.44140625" style="2" customWidth="1"/>
    <col min="2808" max="2808" width="7.5546875" style="2" customWidth="1"/>
    <col min="2809" max="2809" width="7.109375" style="2" customWidth="1"/>
    <col min="2810" max="2810" width="17.44140625" style="2" customWidth="1"/>
    <col min="2811" max="2811" width="22.88671875" style="2" customWidth="1"/>
    <col min="2812" max="2812" width="18.109375" style="2" customWidth="1"/>
    <col min="2813" max="2813" width="15.6640625" style="2" customWidth="1"/>
    <col min="2814" max="2814" width="15.33203125" style="2" customWidth="1"/>
    <col min="2815" max="2815" width="16.33203125" style="2" customWidth="1"/>
    <col min="2816" max="2816" width="16.88671875" style="2" customWidth="1"/>
    <col min="2817" max="2817" width="16.5546875" style="2" customWidth="1"/>
    <col min="2818" max="2818" width="15.88671875" style="2" customWidth="1"/>
    <col min="2819" max="2819" width="15.44140625" style="2" customWidth="1"/>
    <col min="2820" max="2820" width="18.109375" style="2" customWidth="1"/>
    <col min="2821" max="2821" width="12.88671875" style="2" customWidth="1"/>
    <col min="2822" max="2822" width="12.6640625" style="2" bestFit="1" customWidth="1"/>
    <col min="2823" max="2823" width="16.88671875" style="2" customWidth="1"/>
    <col min="2824" max="3057" width="9.109375" style="2"/>
    <col min="3058" max="3058" width="21" style="2" customWidth="1"/>
    <col min="3059" max="3059" width="37.88671875" style="2" customWidth="1"/>
    <col min="3060" max="3060" width="33.44140625" style="2" customWidth="1"/>
    <col min="3061" max="3061" width="22" style="2" customWidth="1"/>
    <col min="3062" max="3062" width="21" style="2" customWidth="1"/>
    <col min="3063" max="3063" width="7.44140625" style="2" customWidth="1"/>
    <col min="3064" max="3064" width="7.5546875" style="2" customWidth="1"/>
    <col min="3065" max="3065" width="7.109375" style="2" customWidth="1"/>
    <col min="3066" max="3066" width="17.44140625" style="2" customWidth="1"/>
    <col min="3067" max="3067" width="22.88671875" style="2" customWidth="1"/>
    <col min="3068" max="3068" width="18.109375" style="2" customWidth="1"/>
    <col min="3069" max="3069" width="15.6640625" style="2" customWidth="1"/>
    <col min="3070" max="3070" width="15.33203125" style="2" customWidth="1"/>
    <col min="3071" max="3071" width="16.33203125" style="2" customWidth="1"/>
    <col min="3072" max="3072" width="16.88671875" style="2" customWidth="1"/>
    <col min="3073" max="3073" width="16.5546875" style="2" customWidth="1"/>
    <col min="3074" max="3074" width="15.88671875" style="2" customWidth="1"/>
    <col min="3075" max="3075" width="15.44140625" style="2" customWidth="1"/>
    <col min="3076" max="3076" width="18.109375" style="2" customWidth="1"/>
    <col min="3077" max="3077" width="12.88671875" style="2" customWidth="1"/>
    <col min="3078" max="3078" width="12.6640625" style="2" bestFit="1" customWidth="1"/>
    <col min="3079" max="3079" width="16.88671875" style="2" customWidth="1"/>
    <col min="3080" max="3313" width="9.109375" style="2"/>
    <col min="3314" max="3314" width="21" style="2" customWidth="1"/>
    <col min="3315" max="3315" width="37.88671875" style="2" customWidth="1"/>
    <col min="3316" max="3316" width="33.44140625" style="2" customWidth="1"/>
    <col min="3317" max="3317" width="22" style="2" customWidth="1"/>
    <col min="3318" max="3318" width="21" style="2" customWidth="1"/>
    <col min="3319" max="3319" width="7.44140625" style="2" customWidth="1"/>
    <col min="3320" max="3320" width="7.5546875" style="2" customWidth="1"/>
    <col min="3321" max="3321" width="7.109375" style="2" customWidth="1"/>
    <col min="3322" max="3322" width="17.44140625" style="2" customWidth="1"/>
    <col min="3323" max="3323" width="22.88671875" style="2" customWidth="1"/>
    <col min="3324" max="3324" width="18.109375" style="2" customWidth="1"/>
    <col min="3325" max="3325" width="15.6640625" style="2" customWidth="1"/>
    <col min="3326" max="3326" width="15.33203125" style="2" customWidth="1"/>
    <col min="3327" max="3327" width="16.33203125" style="2" customWidth="1"/>
    <col min="3328" max="3328" width="16.88671875" style="2" customWidth="1"/>
    <col min="3329" max="3329" width="16.5546875" style="2" customWidth="1"/>
    <col min="3330" max="3330" width="15.88671875" style="2" customWidth="1"/>
    <col min="3331" max="3331" width="15.44140625" style="2" customWidth="1"/>
    <col min="3332" max="3332" width="18.109375" style="2" customWidth="1"/>
    <col min="3333" max="3333" width="12.88671875" style="2" customWidth="1"/>
    <col min="3334" max="3334" width="12.6640625" style="2" bestFit="1" customWidth="1"/>
    <col min="3335" max="3335" width="16.88671875" style="2" customWidth="1"/>
    <col min="3336" max="3569" width="9.109375" style="2"/>
    <col min="3570" max="3570" width="21" style="2" customWidth="1"/>
    <col min="3571" max="3571" width="37.88671875" style="2" customWidth="1"/>
    <col min="3572" max="3572" width="33.44140625" style="2" customWidth="1"/>
    <col min="3573" max="3573" width="22" style="2" customWidth="1"/>
    <col min="3574" max="3574" width="21" style="2" customWidth="1"/>
    <col min="3575" max="3575" width="7.44140625" style="2" customWidth="1"/>
    <col min="3576" max="3576" width="7.5546875" style="2" customWidth="1"/>
    <col min="3577" max="3577" width="7.109375" style="2" customWidth="1"/>
    <col min="3578" max="3578" width="17.44140625" style="2" customWidth="1"/>
    <col min="3579" max="3579" width="22.88671875" style="2" customWidth="1"/>
    <col min="3580" max="3580" width="18.109375" style="2" customWidth="1"/>
    <col min="3581" max="3581" width="15.6640625" style="2" customWidth="1"/>
    <col min="3582" max="3582" width="15.33203125" style="2" customWidth="1"/>
    <col min="3583" max="3583" width="16.33203125" style="2" customWidth="1"/>
    <col min="3584" max="3584" width="16.88671875" style="2" customWidth="1"/>
    <col min="3585" max="3585" width="16.5546875" style="2" customWidth="1"/>
    <col min="3586" max="3586" width="15.88671875" style="2" customWidth="1"/>
    <col min="3587" max="3587" width="15.44140625" style="2" customWidth="1"/>
    <col min="3588" max="3588" width="18.109375" style="2" customWidth="1"/>
    <col min="3589" max="3589" width="12.88671875" style="2" customWidth="1"/>
    <col min="3590" max="3590" width="12.6640625" style="2" bestFit="1" customWidth="1"/>
    <col min="3591" max="3591" width="16.88671875" style="2" customWidth="1"/>
    <col min="3592" max="3825" width="9.109375" style="2"/>
    <col min="3826" max="3826" width="21" style="2" customWidth="1"/>
    <col min="3827" max="3827" width="37.88671875" style="2" customWidth="1"/>
    <col min="3828" max="3828" width="33.44140625" style="2" customWidth="1"/>
    <col min="3829" max="3829" width="22" style="2" customWidth="1"/>
    <col min="3830" max="3830" width="21" style="2" customWidth="1"/>
    <col min="3831" max="3831" width="7.44140625" style="2" customWidth="1"/>
    <col min="3832" max="3832" width="7.5546875" style="2" customWidth="1"/>
    <col min="3833" max="3833" width="7.109375" style="2" customWidth="1"/>
    <col min="3834" max="3834" width="17.44140625" style="2" customWidth="1"/>
    <col min="3835" max="3835" width="22.88671875" style="2" customWidth="1"/>
    <col min="3836" max="3836" width="18.109375" style="2" customWidth="1"/>
    <col min="3837" max="3837" width="15.6640625" style="2" customWidth="1"/>
    <col min="3838" max="3838" width="15.33203125" style="2" customWidth="1"/>
    <col min="3839" max="3839" width="16.33203125" style="2" customWidth="1"/>
    <col min="3840" max="3840" width="16.88671875" style="2" customWidth="1"/>
    <col min="3841" max="3841" width="16.5546875" style="2" customWidth="1"/>
    <col min="3842" max="3842" width="15.88671875" style="2" customWidth="1"/>
    <col min="3843" max="3843" width="15.44140625" style="2" customWidth="1"/>
    <col min="3844" max="3844" width="18.109375" style="2" customWidth="1"/>
    <col min="3845" max="3845" width="12.88671875" style="2" customWidth="1"/>
    <col min="3846" max="3846" width="12.6640625" style="2" bestFit="1" customWidth="1"/>
    <col min="3847" max="3847" width="16.88671875" style="2" customWidth="1"/>
    <col min="3848" max="4081" width="9.109375" style="2"/>
    <col min="4082" max="4082" width="21" style="2" customWidth="1"/>
    <col min="4083" max="4083" width="37.88671875" style="2" customWidth="1"/>
    <col min="4084" max="4084" width="33.44140625" style="2" customWidth="1"/>
    <col min="4085" max="4085" width="22" style="2" customWidth="1"/>
    <col min="4086" max="4086" width="21" style="2" customWidth="1"/>
    <col min="4087" max="4087" width="7.44140625" style="2" customWidth="1"/>
    <col min="4088" max="4088" width="7.5546875" style="2" customWidth="1"/>
    <col min="4089" max="4089" width="7.109375" style="2" customWidth="1"/>
    <col min="4090" max="4090" width="17.44140625" style="2" customWidth="1"/>
    <col min="4091" max="4091" width="22.88671875" style="2" customWidth="1"/>
    <col min="4092" max="4092" width="18.109375" style="2" customWidth="1"/>
    <col min="4093" max="4093" width="15.6640625" style="2" customWidth="1"/>
    <col min="4094" max="4094" width="15.33203125" style="2" customWidth="1"/>
    <col min="4095" max="4095" width="16.33203125" style="2" customWidth="1"/>
    <col min="4096" max="4096" width="16.88671875" style="2" customWidth="1"/>
    <col min="4097" max="4097" width="16.5546875" style="2" customWidth="1"/>
    <col min="4098" max="4098" width="15.88671875" style="2" customWidth="1"/>
    <col min="4099" max="4099" width="15.44140625" style="2" customWidth="1"/>
    <col min="4100" max="4100" width="18.109375" style="2" customWidth="1"/>
    <col min="4101" max="4101" width="12.88671875" style="2" customWidth="1"/>
    <col min="4102" max="4102" width="12.6640625" style="2" bestFit="1" customWidth="1"/>
    <col min="4103" max="4103" width="16.88671875" style="2" customWidth="1"/>
    <col min="4104" max="4337" width="9.109375" style="2"/>
    <col min="4338" max="4338" width="21" style="2" customWidth="1"/>
    <col min="4339" max="4339" width="37.88671875" style="2" customWidth="1"/>
    <col min="4340" max="4340" width="33.44140625" style="2" customWidth="1"/>
    <col min="4341" max="4341" width="22" style="2" customWidth="1"/>
    <col min="4342" max="4342" width="21" style="2" customWidth="1"/>
    <col min="4343" max="4343" width="7.44140625" style="2" customWidth="1"/>
    <col min="4344" max="4344" width="7.5546875" style="2" customWidth="1"/>
    <col min="4345" max="4345" width="7.109375" style="2" customWidth="1"/>
    <col min="4346" max="4346" width="17.44140625" style="2" customWidth="1"/>
    <col min="4347" max="4347" width="22.88671875" style="2" customWidth="1"/>
    <col min="4348" max="4348" width="18.109375" style="2" customWidth="1"/>
    <col min="4349" max="4349" width="15.6640625" style="2" customWidth="1"/>
    <col min="4350" max="4350" width="15.33203125" style="2" customWidth="1"/>
    <col min="4351" max="4351" width="16.33203125" style="2" customWidth="1"/>
    <col min="4352" max="4352" width="16.88671875" style="2" customWidth="1"/>
    <col min="4353" max="4353" width="16.5546875" style="2" customWidth="1"/>
    <col min="4354" max="4354" width="15.88671875" style="2" customWidth="1"/>
    <col min="4355" max="4355" width="15.44140625" style="2" customWidth="1"/>
    <col min="4356" max="4356" width="18.109375" style="2" customWidth="1"/>
    <col min="4357" max="4357" width="12.88671875" style="2" customWidth="1"/>
    <col min="4358" max="4358" width="12.6640625" style="2" bestFit="1" customWidth="1"/>
    <col min="4359" max="4359" width="16.88671875" style="2" customWidth="1"/>
    <col min="4360" max="4593" width="9.109375" style="2"/>
    <col min="4594" max="4594" width="21" style="2" customWidth="1"/>
    <col min="4595" max="4595" width="37.88671875" style="2" customWidth="1"/>
    <col min="4596" max="4596" width="33.44140625" style="2" customWidth="1"/>
    <col min="4597" max="4597" width="22" style="2" customWidth="1"/>
    <col min="4598" max="4598" width="21" style="2" customWidth="1"/>
    <col min="4599" max="4599" width="7.44140625" style="2" customWidth="1"/>
    <col min="4600" max="4600" width="7.5546875" style="2" customWidth="1"/>
    <col min="4601" max="4601" width="7.109375" style="2" customWidth="1"/>
    <col min="4602" max="4602" width="17.44140625" style="2" customWidth="1"/>
    <col min="4603" max="4603" width="22.88671875" style="2" customWidth="1"/>
    <col min="4604" max="4604" width="18.109375" style="2" customWidth="1"/>
    <col min="4605" max="4605" width="15.6640625" style="2" customWidth="1"/>
    <col min="4606" max="4606" width="15.33203125" style="2" customWidth="1"/>
    <col min="4607" max="4607" width="16.33203125" style="2" customWidth="1"/>
    <col min="4608" max="4608" width="16.88671875" style="2" customWidth="1"/>
    <col min="4609" max="4609" width="16.5546875" style="2" customWidth="1"/>
    <col min="4610" max="4610" width="15.88671875" style="2" customWidth="1"/>
    <col min="4611" max="4611" width="15.44140625" style="2" customWidth="1"/>
    <col min="4612" max="4612" width="18.109375" style="2" customWidth="1"/>
    <col min="4613" max="4613" width="12.88671875" style="2" customWidth="1"/>
    <col min="4614" max="4614" width="12.6640625" style="2" bestFit="1" customWidth="1"/>
    <col min="4615" max="4615" width="16.88671875" style="2" customWidth="1"/>
    <col min="4616" max="4849" width="9.109375" style="2"/>
    <col min="4850" max="4850" width="21" style="2" customWidth="1"/>
    <col min="4851" max="4851" width="37.88671875" style="2" customWidth="1"/>
    <col min="4852" max="4852" width="33.44140625" style="2" customWidth="1"/>
    <col min="4853" max="4853" width="22" style="2" customWidth="1"/>
    <col min="4854" max="4854" width="21" style="2" customWidth="1"/>
    <col min="4855" max="4855" width="7.44140625" style="2" customWidth="1"/>
    <col min="4856" max="4856" width="7.5546875" style="2" customWidth="1"/>
    <col min="4857" max="4857" width="7.109375" style="2" customWidth="1"/>
    <col min="4858" max="4858" width="17.44140625" style="2" customWidth="1"/>
    <col min="4859" max="4859" width="22.88671875" style="2" customWidth="1"/>
    <col min="4860" max="4860" width="18.109375" style="2" customWidth="1"/>
    <col min="4861" max="4861" width="15.6640625" style="2" customWidth="1"/>
    <col min="4862" max="4862" width="15.33203125" style="2" customWidth="1"/>
    <col min="4863" max="4863" width="16.33203125" style="2" customWidth="1"/>
    <col min="4864" max="4864" width="16.88671875" style="2" customWidth="1"/>
    <col min="4865" max="4865" width="16.5546875" style="2" customWidth="1"/>
    <col min="4866" max="4866" width="15.88671875" style="2" customWidth="1"/>
    <col min="4867" max="4867" width="15.44140625" style="2" customWidth="1"/>
    <col min="4868" max="4868" width="18.109375" style="2" customWidth="1"/>
    <col min="4869" max="4869" width="12.88671875" style="2" customWidth="1"/>
    <col min="4870" max="4870" width="12.6640625" style="2" bestFit="1" customWidth="1"/>
    <col min="4871" max="4871" width="16.88671875" style="2" customWidth="1"/>
    <col min="4872" max="5105" width="9.109375" style="2"/>
    <col min="5106" max="5106" width="21" style="2" customWidth="1"/>
    <col min="5107" max="5107" width="37.88671875" style="2" customWidth="1"/>
    <col min="5108" max="5108" width="33.44140625" style="2" customWidth="1"/>
    <col min="5109" max="5109" width="22" style="2" customWidth="1"/>
    <col min="5110" max="5110" width="21" style="2" customWidth="1"/>
    <col min="5111" max="5111" width="7.44140625" style="2" customWidth="1"/>
    <col min="5112" max="5112" width="7.5546875" style="2" customWidth="1"/>
    <col min="5113" max="5113" width="7.109375" style="2" customWidth="1"/>
    <col min="5114" max="5114" width="17.44140625" style="2" customWidth="1"/>
    <col min="5115" max="5115" width="22.88671875" style="2" customWidth="1"/>
    <col min="5116" max="5116" width="18.109375" style="2" customWidth="1"/>
    <col min="5117" max="5117" width="15.6640625" style="2" customWidth="1"/>
    <col min="5118" max="5118" width="15.33203125" style="2" customWidth="1"/>
    <col min="5119" max="5119" width="16.33203125" style="2" customWidth="1"/>
    <col min="5120" max="5120" width="16.88671875" style="2" customWidth="1"/>
    <col min="5121" max="5121" width="16.5546875" style="2" customWidth="1"/>
    <col min="5122" max="5122" width="15.88671875" style="2" customWidth="1"/>
    <col min="5123" max="5123" width="15.44140625" style="2" customWidth="1"/>
    <col min="5124" max="5124" width="18.109375" style="2" customWidth="1"/>
    <col min="5125" max="5125" width="12.88671875" style="2" customWidth="1"/>
    <col min="5126" max="5126" width="12.6640625" style="2" bestFit="1" customWidth="1"/>
    <col min="5127" max="5127" width="16.88671875" style="2" customWidth="1"/>
    <col min="5128" max="5361" width="9.109375" style="2"/>
    <col min="5362" max="5362" width="21" style="2" customWidth="1"/>
    <col min="5363" max="5363" width="37.88671875" style="2" customWidth="1"/>
    <col min="5364" max="5364" width="33.44140625" style="2" customWidth="1"/>
    <col min="5365" max="5365" width="22" style="2" customWidth="1"/>
    <col min="5366" max="5366" width="21" style="2" customWidth="1"/>
    <col min="5367" max="5367" width="7.44140625" style="2" customWidth="1"/>
    <col min="5368" max="5368" width="7.5546875" style="2" customWidth="1"/>
    <col min="5369" max="5369" width="7.109375" style="2" customWidth="1"/>
    <col min="5370" max="5370" width="17.44140625" style="2" customWidth="1"/>
    <col min="5371" max="5371" width="22.88671875" style="2" customWidth="1"/>
    <col min="5372" max="5372" width="18.109375" style="2" customWidth="1"/>
    <col min="5373" max="5373" width="15.6640625" style="2" customWidth="1"/>
    <col min="5374" max="5374" width="15.33203125" style="2" customWidth="1"/>
    <col min="5375" max="5375" width="16.33203125" style="2" customWidth="1"/>
    <col min="5376" max="5376" width="16.88671875" style="2" customWidth="1"/>
    <col min="5377" max="5377" width="16.5546875" style="2" customWidth="1"/>
    <col min="5378" max="5378" width="15.88671875" style="2" customWidth="1"/>
    <col min="5379" max="5379" width="15.44140625" style="2" customWidth="1"/>
    <col min="5380" max="5380" width="18.109375" style="2" customWidth="1"/>
    <col min="5381" max="5381" width="12.88671875" style="2" customWidth="1"/>
    <col min="5382" max="5382" width="12.6640625" style="2" bestFit="1" customWidth="1"/>
    <col min="5383" max="5383" width="16.88671875" style="2" customWidth="1"/>
    <col min="5384" max="5617" width="9.109375" style="2"/>
    <col min="5618" max="5618" width="21" style="2" customWidth="1"/>
    <col min="5619" max="5619" width="37.88671875" style="2" customWidth="1"/>
    <col min="5620" max="5620" width="33.44140625" style="2" customWidth="1"/>
    <col min="5621" max="5621" width="22" style="2" customWidth="1"/>
    <col min="5622" max="5622" width="21" style="2" customWidth="1"/>
    <col min="5623" max="5623" width="7.44140625" style="2" customWidth="1"/>
    <col min="5624" max="5624" width="7.5546875" style="2" customWidth="1"/>
    <col min="5625" max="5625" width="7.109375" style="2" customWidth="1"/>
    <col min="5626" max="5626" width="17.44140625" style="2" customWidth="1"/>
    <col min="5627" max="5627" width="22.88671875" style="2" customWidth="1"/>
    <col min="5628" max="5628" width="18.109375" style="2" customWidth="1"/>
    <col min="5629" max="5629" width="15.6640625" style="2" customWidth="1"/>
    <col min="5630" max="5630" width="15.33203125" style="2" customWidth="1"/>
    <col min="5631" max="5631" width="16.33203125" style="2" customWidth="1"/>
    <col min="5632" max="5632" width="16.88671875" style="2" customWidth="1"/>
    <col min="5633" max="5633" width="16.5546875" style="2" customWidth="1"/>
    <col min="5634" max="5634" width="15.88671875" style="2" customWidth="1"/>
    <col min="5635" max="5635" width="15.44140625" style="2" customWidth="1"/>
    <col min="5636" max="5636" width="18.109375" style="2" customWidth="1"/>
    <col min="5637" max="5637" width="12.88671875" style="2" customWidth="1"/>
    <col min="5638" max="5638" width="12.6640625" style="2" bestFit="1" customWidth="1"/>
    <col min="5639" max="5639" width="16.88671875" style="2" customWidth="1"/>
    <col min="5640" max="5873" width="9.109375" style="2"/>
    <col min="5874" max="5874" width="21" style="2" customWidth="1"/>
    <col min="5875" max="5875" width="37.88671875" style="2" customWidth="1"/>
    <col min="5876" max="5876" width="33.44140625" style="2" customWidth="1"/>
    <col min="5877" max="5877" width="22" style="2" customWidth="1"/>
    <col min="5878" max="5878" width="21" style="2" customWidth="1"/>
    <col min="5879" max="5879" width="7.44140625" style="2" customWidth="1"/>
    <col min="5880" max="5880" width="7.5546875" style="2" customWidth="1"/>
    <col min="5881" max="5881" width="7.109375" style="2" customWidth="1"/>
    <col min="5882" max="5882" width="17.44140625" style="2" customWidth="1"/>
    <col min="5883" max="5883" width="22.88671875" style="2" customWidth="1"/>
    <col min="5884" max="5884" width="18.109375" style="2" customWidth="1"/>
    <col min="5885" max="5885" width="15.6640625" style="2" customWidth="1"/>
    <col min="5886" max="5886" width="15.33203125" style="2" customWidth="1"/>
    <col min="5887" max="5887" width="16.33203125" style="2" customWidth="1"/>
    <col min="5888" max="5888" width="16.88671875" style="2" customWidth="1"/>
    <col min="5889" max="5889" width="16.5546875" style="2" customWidth="1"/>
    <col min="5890" max="5890" width="15.88671875" style="2" customWidth="1"/>
    <col min="5891" max="5891" width="15.44140625" style="2" customWidth="1"/>
    <col min="5892" max="5892" width="18.109375" style="2" customWidth="1"/>
    <col min="5893" max="5893" width="12.88671875" style="2" customWidth="1"/>
    <col min="5894" max="5894" width="12.6640625" style="2" bestFit="1" customWidth="1"/>
    <col min="5895" max="5895" width="16.88671875" style="2" customWidth="1"/>
    <col min="5896" max="6129" width="9.109375" style="2"/>
    <col min="6130" max="6130" width="21" style="2" customWidth="1"/>
    <col min="6131" max="6131" width="37.88671875" style="2" customWidth="1"/>
    <col min="6132" max="6132" width="33.44140625" style="2" customWidth="1"/>
    <col min="6133" max="6133" width="22" style="2" customWidth="1"/>
    <col min="6134" max="6134" width="21" style="2" customWidth="1"/>
    <col min="6135" max="6135" width="7.44140625" style="2" customWidth="1"/>
    <col min="6136" max="6136" width="7.5546875" style="2" customWidth="1"/>
    <col min="6137" max="6137" width="7.109375" style="2" customWidth="1"/>
    <col min="6138" max="6138" width="17.44140625" style="2" customWidth="1"/>
    <col min="6139" max="6139" width="22.88671875" style="2" customWidth="1"/>
    <col min="6140" max="6140" width="18.109375" style="2" customWidth="1"/>
    <col min="6141" max="6141" width="15.6640625" style="2" customWidth="1"/>
    <col min="6142" max="6142" width="15.33203125" style="2" customWidth="1"/>
    <col min="6143" max="6143" width="16.33203125" style="2" customWidth="1"/>
    <col min="6144" max="6144" width="16.88671875" style="2" customWidth="1"/>
    <col min="6145" max="6145" width="16.5546875" style="2" customWidth="1"/>
    <col min="6146" max="6146" width="15.88671875" style="2" customWidth="1"/>
    <col min="6147" max="6147" width="15.44140625" style="2" customWidth="1"/>
    <col min="6148" max="6148" width="18.109375" style="2" customWidth="1"/>
    <col min="6149" max="6149" width="12.88671875" style="2" customWidth="1"/>
    <col min="6150" max="6150" width="12.6640625" style="2" bestFit="1" customWidth="1"/>
    <col min="6151" max="6151" width="16.88671875" style="2" customWidth="1"/>
    <col min="6152" max="6385" width="9.109375" style="2"/>
    <col min="6386" max="6386" width="21" style="2" customWidth="1"/>
    <col min="6387" max="6387" width="37.88671875" style="2" customWidth="1"/>
    <col min="6388" max="6388" width="33.44140625" style="2" customWidth="1"/>
    <col min="6389" max="6389" width="22" style="2" customWidth="1"/>
    <col min="6390" max="6390" width="21" style="2" customWidth="1"/>
    <col min="6391" max="6391" width="7.44140625" style="2" customWidth="1"/>
    <col min="6392" max="6392" width="7.5546875" style="2" customWidth="1"/>
    <col min="6393" max="6393" width="7.109375" style="2" customWidth="1"/>
    <col min="6394" max="6394" width="17.44140625" style="2" customWidth="1"/>
    <col min="6395" max="6395" width="22.88671875" style="2" customWidth="1"/>
    <col min="6396" max="6396" width="18.109375" style="2" customWidth="1"/>
    <col min="6397" max="6397" width="15.6640625" style="2" customWidth="1"/>
    <col min="6398" max="6398" width="15.33203125" style="2" customWidth="1"/>
    <col min="6399" max="6399" width="16.33203125" style="2" customWidth="1"/>
    <col min="6400" max="6400" width="16.88671875" style="2" customWidth="1"/>
    <col min="6401" max="6401" width="16.5546875" style="2" customWidth="1"/>
    <col min="6402" max="6402" width="15.88671875" style="2" customWidth="1"/>
    <col min="6403" max="6403" width="15.44140625" style="2" customWidth="1"/>
    <col min="6404" max="6404" width="18.109375" style="2" customWidth="1"/>
    <col min="6405" max="6405" width="12.88671875" style="2" customWidth="1"/>
    <col min="6406" max="6406" width="12.6640625" style="2" bestFit="1" customWidth="1"/>
    <col min="6407" max="6407" width="16.88671875" style="2" customWidth="1"/>
    <col min="6408" max="6641" width="9.109375" style="2"/>
    <col min="6642" max="6642" width="21" style="2" customWidth="1"/>
    <col min="6643" max="6643" width="37.88671875" style="2" customWidth="1"/>
    <col min="6644" max="6644" width="33.44140625" style="2" customWidth="1"/>
    <col min="6645" max="6645" width="22" style="2" customWidth="1"/>
    <col min="6646" max="6646" width="21" style="2" customWidth="1"/>
    <col min="6647" max="6647" width="7.44140625" style="2" customWidth="1"/>
    <col min="6648" max="6648" width="7.5546875" style="2" customWidth="1"/>
    <col min="6649" max="6649" width="7.109375" style="2" customWidth="1"/>
    <col min="6650" max="6650" width="17.44140625" style="2" customWidth="1"/>
    <col min="6651" max="6651" width="22.88671875" style="2" customWidth="1"/>
    <col min="6652" max="6652" width="18.109375" style="2" customWidth="1"/>
    <col min="6653" max="6653" width="15.6640625" style="2" customWidth="1"/>
    <col min="6654" max="6654" width="15.33203125" style="2" customWidth="1"/>
    <col min="6655" max="6655" width="16.33203125" style="2" customWidth="1"/>
    <col min="6656" max="6656" width="16.88671875" style="2" customWidth="1"/>
    <col min="6657" max="6657" width="16.5546875" style="2" customWidth="1"/>
    <col min="6658" max="6658" width="15.88671875" style="2" customWidth="1"/>
    <col min="6659" max="6659" width="15.44140625" style="2" customWidth="1"/>
    <col min="6660" max="6660" width="18.109375" style="2" customWidth="1"/>
    <col min="6661" max="6661" width="12.88671875" style="2" customWidth="1"/>
    <col min="6662" max="6662" width="12.6640625" style="2" bestFit="1" customWidth="1"/>
    <col min="6663" max="6663" width="16.88671875" style="2" customWidth="1"/>
    <col min="6664" max="6897" width="9.109375" style="2"/>
    <col min="6898" max="6898" width="21" style="2" customWidth="1"/>
    <col min="6899" max="6899" width="37.88671875" style="2" customWidth="1"/>
    <col min="6900" max="6900" width="33.44140625" style="2" customWidth="1"/>
    <col min="6901" max="6901" width="22" style="2" customWidth="1"/>
    <col min="6902" max="6902" width="21" style="2" customWidth="1"/>
    <col min="6903" max="6903" width="7.44140625" style="2" customWidth="1"/>
    <col min="6904" max="6904" width="7.5546875" style="2" customWidth="1"/>
    <col min="6905" max="6905" width="7.109375" style="2" customWidth="1"/>
    <col min="6906" max="6906" width="17.44140625" style="2" customWidth="1"/>
    <col min="6907" max="6907" width="22.88671875" style="2" customWidth="1"/>
    <col min="6908" max="6908" width="18.109375" style="2" customWidth="1"/>
    <col min="6909" max="6909" width="15.6640625" style="2" customWidth="1"/>
    <col min="6910" max="6910" width="15.33203125" style="2" customWidth="1"/>
    <col min="6911" max="6911" width="16.33203125" style="2" customWidth="1"/>
    <col min="6912" max="6912" width="16.88671875" style="2" customWidth="1"/>
    <col min="6913" max="6913" width="16.5546875" style="2" customWidth="1"/>
    <col min="6914" max="6914" width="15.88671875" style="2" customWidth="1"/>
    <col min="6915" max="6915" width="15.44140625" style="2" customWidth="1"/>
    <col min="6916" max="6916" width="18.109375" style="2" customWidth="1"/>
    <col min="6917" max="6917" width="12.88671875" style="2" customWidth="1"/>
    <col min="6918" max="6918" width="12.6640625" style="2" bestFit="1" customWidth="1"/>
    <col min="6919" max="6919" width="16.88671875" style="2" customWidth="1"/>
    <col min="6920" max="7153" width="9.109375" style="2"/>
    <col min="7154" max="7154" width="21" style="2" customWidth="1"/>
    <col min="7155" max="7155" width="37.88671875" style="2" customWidth="1"/>
    <col min="7156" max="7156" width="33.44140625" style="2" customWidth="1"/>
    <col min="7157" max="7157" width="22" style="2" customWidth="1"/>
    <col min="7158" max="7158" width="21" style="2" customWidth="1"/>
    <col min="7159" max="7159" width="7.44140625" style="2" customWidth="1"/>
    <col min="7160" max="7160" width="7.5546875" style="2" customWidth="1"/>
    <col min="7161" max="7161" width="7.109375" style="2" customWidth="1"/>
    <col min="7162" max="7162" width="17.44140625" style="2" customWidth="1"/>
    <col min="7163" max="7163" width="22.88671875" style="2" customWidth="1"/>
    <col min="7164" max="7164" width="18.109375" style="2" customWidth="1"/>
    <col min="7165" max="7165" width="15.6640625" style="2" customWidth="1"/>
    <col min="7166" max="7166" width="15.33203125" style="2" customWidth="1"/>
    <col min="7167" max="7167" width="16.33203125" style="2" customWidth="1"/>
    <col min="7168" max="7168" width="16.88671875" style="2" customWidth="1"/>
    <col min="7169" max="7169" width="16.5546875" style="2" customWidth="1"/>
    <col min="7170" max="7170" width="15.88671875" style="2" customWidth="1"/>
    <col min="7171" max="7171" width="15.44140625" style="2" customWidth="1"/>
    <col min="7172" max="7172" width="18.109375" style="2" customWidth="1"/>
    <col min="7173" max="7173" width="12.88671875" style="2" customWidth="1"/>
    <col min="7174" max="7174" width="12.6640625" style="2" bestFit="1" customWidth="1"/>
    <col min="7175" max="7175" width="16.88671875" style="2" customWidth="1"/>
    <col min="7176" max="7409" width="9.109375" style="2"/>
    <col min="7410" max="7410" width="21" style="2" customWidth="1"/>
    <col min="7411" max="7411" width="37.88671875" style="2" customWidth="1"/>
    <col min="7412" max="7412" width="33.44140625" style="2" customWidth="1"/>
    <col min="7413" max="7413" width="22" style="2" customWidth="1"/>
    <col min="7414" max="7414" width="21" style="2" customWidth="1"/>
    <col min="7415" max="7415" width="7.44140625" style="2" customWidth="1"/>
    <col min="7416" max="7416" width="7.5546875" style="2" customWidth="1"/>
    <col min="7417" max="7417" width="7.109375" style="2" customWidth="1"/>
    <col min="7418" max="7418" width="17.44140625" style="2" customWidth="1"/>
    <col min="7419" max="7419" width="22.88671875" style="2" customWidth="1"/>
    <col min="7420" max="7420" width="18.109375" style="2" customWidth="1"/>
    <col min="7421" max="7421" width="15.6640625" style="2" customWidth="1"/>
    <col min="7422" max="7422" width="15.33203125" style="2" customWidth="1"/>
    <col min="7423" max="7423" width="16.33203125" style="2" customWidth="1"/>
    <col min="7424" max="7424" width="16.88671875" style="2" customWidth="1"/>
    <col min="7425" max="7425" width="16.5546875" style="2" customWidth="1"/>
    <col min="7426" max="7426" width="15.88671875" style="2" customWidth="1"/>
    <col min="7427" max="7427" width="15.44140625" style="2" customWidth="1"/>
    <col min="7428" max="7428" width="18.109375" style="2" customWidth="1"/>
    <col min="7429" max="7429" width="12.88671875" style="2" customWidth="1"/>
    <col min="7430" max="7430" width="12.6640625" style="2" bestFit="1" customWidth="1"/>
    <col min="7431" max="7431" width="16.88671875" style="2" customWidth="1"/>
    <col min="7432" max="7665" width="9.109375" style="2"/>
    <col min="7666" max="7666" width="21" style="2" customWidth="1"/>
    <col min="7667" max="7667" width="37.88671875" style="2" customWidth="1"/>
    <col min="7668" max="7668" width="33.44140625" style="2" customWidth="1"/>
    <col min="7669" max="7669" width="22" style="2" customWidth="1"/>
    <col min="7670" max="7670" width="21" style="2" customWidth="1"/>
    <col min="7671" max="7671" width="7.44140625" style="2" customWidth="1"/>
    <col min="7672" max="7672" width="7.5546875" style="2" customWidth="1"/>
    <col min="7673" max="7673" width="7.109375" style="2" customWidth="1"/>
    <col min="7674" max="7674" width="17.44140625" style="2" customWidth="1"/>
    <col min="7675" max="7675" width="22.88671875" style="2" customWidth="1"/>
    <col min="7676" max="7676" width="18.109375" style="2" customWidth="1"/>
    <col min="7677" max="7677" width="15.6640625" style="2" customWidth="1"/>
    <col min="7678" max="7678" width="15.33203125" style="2" customWidth="1"/>
    <col min="7679" max="7679" width="16.33203125" style="2" customWidth="1"/>
    <col min="7680" max="7680" width="16.88671875" style="2" customWidth="1"/>
    <col min="7681" max="7681" width="16.5546875" style="2" customWidth="1"/>
    <col min="7682" max="7682" width="15.88671875" style="2" customWidth="1"/>
    <col min="7683" max="7683" width="15.44140625" style="2" customWidth="1"/>
    <col min="7684" max="7684" width="18.109375" style="2" customWidth="1"/>
    <col min="7685" max="7685" width="12.88671875" style="2" customWidth="1"/>
    <col min="7686" max="7686" width="12.6640625" style="2" bestFit="1" customWidth="1"/>
    <col min="7687" max="7687" width="16.88671875" style="2" customWidth="1"/>
    <col min="7688" max="7921" width="9.109375" style="2"/>
    <col min="7922" max="7922" width="21" style="2" customWidth="1"/>
    <col min="7923" max="7923" width="37.88671875" style="2" customWidth="1"/>
    <col min="7924" max="7924" width="33.44140625" style="2" customWidth="1"/>
    <col min="7925" max="7925" width="22" style="2" customWidth="1"/>
    <col min="7926" max="7926" width="21" style="2" customWidth="1"/>
    <col min="7927" max="7927" width="7.44140625" style="2" customWidth="1"/>
    <col min="7928" max="7928" width="7.5546875" style="2" customWidth="1"/>
    <col min="7929" max="7929" width="7.109375" style="2" customWidth="1"/>
    <col min="7930" max="7930" width="17.44140625" style="2" customWidth="1"/>
    <col min="7931" max="7931" width="22.88671875" style="2" customWidth="1"/>
    <col min="7932" max="7932" width="18.109375" style="2" customWidth="1"/>
    <col min="7933" max="7933" width="15.6640625" style="2" customWidth="1"/>
    <col min="7934" max="7934" width="15.33203125" style="2" customWidth="1"/>
    <col min="7935" max="7935" width="16.33203125" style="2" customWidth="1"/>
    <col min="7936" max="7936" width="16.88671875" style="2" customWidth="1"/>
    <col min="7937" max="7937" width="16.5546875" style="2" customWidth="1"/>
    <col min="7938" max="7938" width="15.88671875" style="2" customWidth="1"/>
    <col min="7939" max="7939" width="15.44140625" style="2" customWidth="1"/>
    <col min="7940" max="7940" width="18.109375" style="2" customWidth="1"/>
    <col min="7941" max="7941" width="12.88671875" style="2" customWidth="1"/>
    <col min="7942" max="7942" width="12.6640625" style="2" bestFit="1" customWidth="1"/>
    <col min="7943" max="7943" width="16.88671875" style="2" customWidth="1"/>
    <col min="7944" max="8177" width="9.109375" style="2"/>
    <col min="8178" max="8178" width="21" style="2" customWidth="1"/>
    <col min="8179" max="8179" width="37.88671875" style="2" customWidth="1"/>
    <col min="8180" max="8180" width="33.44140625" style="2" customWidth="1"/>
    <col min="8181" max="8181" width="22" style="2" customWidth="1"/>
    <col min="8182" max="8182" width="21" style="2" customWidth="1"/>
    <col min="8183" max="8183" width="7.44140625" style="2" customWidth="1"/>
    <col min="8184" max="8184" width="7.5546875" style="2" customWidth="1"/>
    <col min="8185" max="8185" width="7.109375" style="2" customWidth="1"/>
    <col min="8186" max="8186" width="17.44140625" style="2" customWidth="1"/>
    <col min="8187" max="8187" width="22.88671875" style="2" customWidth="1"/>
    <col min="8188" max="8188" width="18.109375" style="2" customWidth="1"/>
    <col min="8189" max="8189" width="15.6640625" style="2" customWidth="1"/>
    <col min="8190" max="8190" width="15.33203125" style="2" customWidth="1"/>
    <col min="8191" max="8191" width="16.33203125" style="2" customWidth="1"/>
    <col min="8192" max="8192" width="16.88671875" style="2" customWidth="1"/>
    <col min="8193" max="8193" width="16.5546875" style="2" customWidth="1"/>
    <col min="8194" max="8194" width="15.88671875" style="2" customWidth="1"/>
    <col min="8195" max="8195" width="15.44140625" style="2" customWidth="1"/>
    <col min="8196" max="8196" width="18.109375" style="2" customWidth="1"/>
    <col min="8197" max="8197" width="12.88671875" style="2" customWidth="1"/>
    <col min="8198" max="8198" width="12.6640625" style="2" bestFit="1" customWidth="1"/>
    <col min="8199" max="8199" width="16.88671875" style="2" customWidth="1"/>
    <col min="8200" max="8433" width="9.109375" style="2"/>
    <col min="8434" max="8434" width="21" style="2" customWidth="1"/>
    <col min="8435" max="8435" width="37.88671875" style="2" customWidth="1"/>
    <col min="8436" max="8436" width="33.44140625" style="2" customWidth="1"/>
    <col min="8437" max="8437" width="22" style="2" customWidth="1"/>
    <col min="8438" max="8438" width="21" style="2" customWidth="1"/>
    <col min="8439" max="8439" width="7.44140625" style="2" customWidth="1"/>
    <col min="8440" max="8440" width="7.5546875" style="2" customWidth="1"/>
    <col min="8441" max="8441" width="7.109375" style="2" customWidth="1"/>
    <col min="8442" max="8442" width="17.44140625" style="2" customWidth="1"/>
    <col min="8443" max="8443" width="22.88671875" style="2" customWidth="1"/>
    <col min="8444" max="8444" width="18.109375" style="2" customWidth="1"/>
    <col min="8445" max="8445" width="15.6640625" style="2" customWidth="1"/>
    <col min="8446" max="8446" width="15.33203125" style="2" customWidth="1"/>
    <col min="8447" max="8447" width="16.33203125" style="2" customWidth="1"/>
    <col min="8448" max="8448" width="16.88671875" style="2" customWidth="1"/>
    <col min="8449" max="8449" width="16.5546875" style="2" customWidth="1"/>
    <col min="8450" max="8450" width="15.88671875" style="2" customWidth="1"/>
    <col min="8451" max="8451" width="15.44140625" style="2" customWidth="1"/>
    <col min="8452" max="8452" width="18.109375" style="2" customWidth="1"/>
    <col min="8453" max="8453" width="12.88671875" style="2" customWidth="1"/>
    <col min="8454" max="8454" width="12.6640625" style="2" bestFit="1" customWidth="1"/>
    <col min="8455" max="8455" width="16.88671875" style="2" customWidth="1"/>
    <col min="8456" max="8689" width="9.109375" style="2"/>
    <col min="8690" max="8690" width="21" style="2" customWidth="1"/>
    <col min="8691" max="8691" width="37.88671875" style="2" customWidth="1"/>
    <col min="8692" max="8692" width="33.44140625" style="2" customWidth="1"/>
    <col min="8693" max="8693" width="22" style="2" customWidth="1"/>
    <col min="8694" max="8694" width="21" style="2" customWidth="1"/>
    <col min="8695" max="8695" width="7.44140625" style="2" customWidth="1"/>
    <col min="8696" max="8696" width="7.5546875" style="2" customWidth="1"/>
    <col min="8697" max="8697" width="7.109375" style="2" customWidth="1"/>
    <col min="8698" max="8698" width="17.44140625" style="2" customWidth="1"/>
    <col min="8699" max="8699" width="22.88671875" style="2" customWidth="1"/>
    <col min="8700" max="8700" width="18.109375" style="2" customWidth="1"/>
    <col min="8701" max="8701" width="15.6640625" style="2" customWidth="1"/>
    <col min="8702" max="8702" width="15.33203125" style="2" customWidth="1"/>
    <col min="8703" max="8703" width="16.33203125" style="2" customWidth="1"/>
    <col min="8704" max="8704" width="16.88671875" style="2" customWidth="1"/>
    <col min="8705" max="8705" width="16.5546875" style="2" customWidth="1"/>
    <col min="8706" max="8706" width="15.88671875" style="2" customWidth="1"/>
    <col min="8707" max="8707" width="15.44140625" style="2" customWidth="1"/>
    <col min="8708" max="8708" width="18.109375" style="2" customWidth="1"/>
    <col min="8709" max="8709" width="12.88671875" style="2" customWidth="1"/>
    <col min="8710" max="8710" width="12.6640625" style="2" bestFit="1" customWidth="1"/>
    <col min="8711" max="8711" width="16.88671875" style="2" customWidth="1"/>
    <col min="8712" max="8945" width="9.109375" style="2"/>
    <col min="8946" max="8946" width="21" style="2" customWidth="1"/>
    <col min="8947" max="8947" width="37.88671875" style="2" customWidth="1"/>
    <col min="8948" max="8948" width="33.44140625" style="2" customWidth="1"/>
    <col min="8949" max="8949" width="22" style="2" customWidth="1"/>
    <col min="8950" max="8950" width="21" style="2" customWidth="1"/>
    <col min="8951" max="8951" width="7.44140625" style="2" customWidth="1"/>
    <col min="8952" max="8952" width="7.5546875" style="2" customWidth="1"/>
    <col min="8953" max="8953" width="7.109375" style="2" customWidth="1"/>
    <col min="8954" max="8954" width="17.44140625" style="2" customWidth="1"/>
    <col min="8955" max="8955" width="22.88671875" style="2" customWidth="1"/>
    <col min="8956" max="8956" width="18.109375" style="2" customWidth="1"/>
    <col min="8957" max="8957" width="15.6640625" style="2" customWidth="1"/>
    <col min="8958" max="8958" width="15.33203125" style="2" customWidth="1"/>
    <col min="8959" max="8959" width="16.33203125" style="2" customWidth="1"/>
    <col min="8960" max="8960" width="16.88671875" style="2" customWidth="1"/>
    <col min="8961" max="8961" width="16.5546875" style="2" customWidth="1"/>
    <col min="8962" max="8962" width="15.88671875" style="2" customWidth="1"/>
    <col min="8963" max="8963" width="15.44140625" style="2" customWidth="1"/>
    <col min="8964" max="8964" width="18.109375" style="2" customWidth="1"/>
    <col min="8965" max="8965" width="12.88671875" style="2" customWidth="1"/>
    <col min="8966" max="8966" width="12.6640625" style="2" bestFit="1" customWidth="1"/>
    <col min="8967" max="8967" width="16.88671875" style="2" customWidth="1"/>
    <col min="8968" max="9201" width="9.109375" style="2"/>
    <col min="9202" max="9202" width="21" style="2" customWidth="1"/>
    <col min="9203" max="9203" width="37.88671875" style="2" customWidth="1"/>
    <col min="9204" max="9204" width="33.44140625" style="2" customWidth="1"/>
    <col min="9205" max="9205" width="22" style="2" customWidth="1"/>
    <col min="9206" max="9206" width="21" style="2" customWidth="1"/>
    <col min="9207" max="9207" width="7.44140625" style="2" customWidth="1"/>
    <col min="9208" max="9208" width="7.5546875" style="2" customWidth="1"/>
    <col min="9209" max="9209" width="7.109375" style="2" customWidth="1"/>
    <col min="9210" max="9210" width="17.44140625" style="2" customWidth="1"/>
    <col min="9211" max="9211" width="22.88671875" style="2" customWidth="1"/>
    <col min="9212" max="9212" width="18.109375" style="2" customWidth="1"/>
    <col min="9213" max="9213" width="15.6640625" style="2" customWidth="1"/>
    <col min="9214" max="9214" width="15.33203125" style="2" customWidth="1"/>
    <col min="9215" max="9215" width="16.33203125" style="2" customWidth="1"/>
    <col min="9216" max="9216" width="16.88671875" style="2" customWidth="1"/>
    <col min="9217" max="9217" width="16.5546875" style="2" customWidth="1"/>
    <col min="9218" max="9218" width="15.88671875" style="2" customWidth="1"/>
    <col min="9219" max="9219" width="15.44140625" style="2" customWidth="1"/>
    <col min="9220" max="9220" width="18.109375" style="2" customWidth="1"/>
    <col min="9221" max="9221" width="12.88671875" style="2" customWidth="1"/>
    <col min="9222" max="9222" width="12.6640625" style="2" bestFit="1" customWidth="1"/>
    <col min="9223" max="9223" width="16.88671875" style="2" customWidth="1"/>
    <col min="9224" max="9457" width="9.109375" style="2"/>
    <col min="9458" max="9458" width="21" style="2" customWidth="1"/>
    <col min="9459" max="9459" width="37.88671875" style="2" customWidth="1"/>
    <col min="9460" max="9460" width="33.44140625" style="2" customWidth="1"/>
    <col min="9461" max="9461" width="22" style="2" customWidth="1"/>
    <col min="9462" max="9462" width="21" style="2" customWidth="1"/>
    <col min="9463" max="9463" width="7.44140625" style="2" customWidth="1"/>
    <col min="9464" max="9464" width="7.5546875" style="2" customWidth="1"/>
    <col min="9465" max="9465" width="7.109375" style="2" customWidth="1"/>
    <col min="9466" max="9466" width="17.44140625" style="2" customWidth="1"/>
    <col min="9467" max="9467" width="22.88671875" style="2" customWidth="1"/>
    <col min="9468" max="9468" width="18.109375" style="2" customWidth="1"/>
    <col min="9469" max="9469" width="15.6640625" style="2" customWidth="1"/>
    <col min="9470" max="9470" width="15.33203125" style="2" customWidth="1"/>
    <col min="9471" max="9471" width="16.33203125" style="2" customWidth="1"/>
    <col min="9472" max="9472" width="16.88671875" style="2" customWidth="1"/>
    <col min="9473" max="9473" width="16.5546875" style="2" customWidth="1"/>
    <col min="9474" max="9474" width="15.88671875" style="2" customWidth="1"/>
    <col min="9475" max="9475" width="15.44140625" style="2" customWidth="1"/>
    <col min="9476" max="9476" width="18.109375" style="2" customWidth="1"/>
    <col min="9477" max="9477" width="12.88671875" style="2" customWidth="1"/>
    <col min="9478" max="9478" width="12.6640625" style="2" bestFit="1" customWidth="1"/>
    <col min="9479" max="9479" width="16.88671875" style="2" customWidth="1"/>
    <col min="9480" max="9713" width="9.109375" style="2"/>
    <col min="9714" max="9714" width="21" style="2" customWidth="1"/>
    <col min="9715" max="9715" width="37.88671875" style="2" customWidth="1"/>
    <col min="9716" max="9716" width="33.44140625" style="2" customWidth="1"/>
    <col min="9717" max="9717" width="22" style="2" customWidth="1"/>
    <col min="9718" max="9718" width="21" style="2" customWidth="1"/>
    <col min="9719" max="9719" width="7.44140625" style="2" customWidth="1"/>
    <col min="9720" max="9720" width="7.5546875" style="2" customWidth="1"/>
    <col min="9721" max="9721" width="7.109375" style="2" customWidth="1"/>
    <col min="9722" max="9722" width="17.44140625" style="2" customWidth="1"/>
    <col min="9723" max="9723" width="22.88671875" style="2" customWidth="1"/>
    <col min="9724" max="9724" width="18.109375" style="2" customWidth="1"/>
    <col min="9725" max="9725" width="15.6640625" style="2" customWidth="1"/>
    <col min="9726" max="9726" width="15.33203125" style="2" customWidth="1"/>
    <col min="9727" max="9727" width="16.33203125" style="2" customWidth="1"/>
    <col min="9728" max="9728" width="16.88671875" style="2" customWidth="1"/>
    <col min="9729" max="9729" width="16.5546875" style="2" customWidth="1"/>
    <col min="9730" max="9730" width="15.88671875" style="2" customWidth="1"/>
    <col min="9731" max="9731" width="15.44140625" style="2" customWidth="1"/>
    <col min="9732" max="9732" width="18.109375" style="2" customWidth="1"/>
    <col min="9733" max="9733" width="12.88671875" style="2" customWidth="1"/>
    <col min="9734" max="9734" width="12.6640625" style="2" bestFit="1" customWidth="1"/>
    <col min="9735" max="9735" width="16.88671875" style="2" customWidth="1"/>
    <col min="9736" max="9969" width="9.109375" style="2"/>
    <col min="9970" max="9970" width="21" style="2" customWidth="1"/>
    <col min="9971" max="9971" width="37.88671875" style="2" customWidth="1"/>
    <col min="9972" max="9972" width="33.44140625" style="2" customWidth="1"/>
    <col min="9973" max="9973" width="22" style="2" customWidth="1"/>
    <col min="9974" max="9974" width="21" style="2" customWidth="1"/>
    <col min="9975" max="9975" width="7.44140625" style="2" customWidth="1"/>
    <col min="9976" max="9976" width="7.5546875" style="2" customWidth="1"/>
    <col min="9977" max="9977" width="7.109375" style="2" customWidth="1"/>
    <col min="9978" max="9978" width="17.44140625" style="2" customWidth="1"/>
    <col min="9979" max="9979" width="22.88671875" style="2" customWidth="1"/>
    <col min="9980" max="9980" width="18.109375" style="2" customWidth="1"/>
    <col min="9981" max="9981" width="15.6640625" style="2" customWidth="1"/>
    <col min="9982" max="9982" width="15.33203125" style="2" customWidth="1"/>
    <col min="9983" max="9983" width="16.33203125" style="2" customWidth="1"/>
    <col min="9984" max="9984" width="16.88671875" style="2" customWidth="1"/>
    <col min="9985" max="9985" width="16.5546875" style="2" customWidth="1"/>
    <col min="9986" max="9986" width="15.88671875" style="2" customWidth="1"/>
    <col min="9987" max="9987" width="15.44140625" style="2" customWidth="1"/>
    <col min="9988" max="9988" width="18.109375" style="2" customWidth="1"/>
    <col min="9989" max="9989" width="12.88671875" style="2" customWidth="1"/>
    <col min="9990" max="9990" width="12.6640625" style="2" bestFit="1" customWidth="1"/>
    <col min="9991" max="9991" width="16.88671875" style="2" customWidth="1"/>
    <col min="9992" max="10225" width="9.109375" style="2"/>
    <col min="10226" max="10226" width="21" style="2" customWidth="1"/>
    <col min="10227" max="10227" width="37.88671875" style="2" customWidth="1"/>
    <col min="10228" max="10228" width="33.44140625" style="2" customWidth="1"/>
    <col min="10229" max="10229" width="22" style="2" customWidth="1"/>
    <col min="10230" max="10230" width="21" style="2" customWidth="1"/>
    <col min="10231" max="10231" width="7.44140625" style="2" customWidth="1"/>
    <col min="10232" max="10232" width="7.5546875" style="2" customWidth="1"/>
    <col min="10233" max="10233" width="7.109375" style="2" customWidth="1"/>
    <col min="10234" max="10234" width="17.44140625" style="2" customWidth="1"/>
    <col min="10235" max="10235" width="22.88671875" style="2" customWidth="1"/>
    <col min="10236" max="10236" width="18.109375" style="2" customWidth="1"/>
    <col min="10237" max="10237" width="15.6640625" style="2" customWidth="1"/>
    <col min="10238" max="10238" width="15.33203125" style="2" customWidth="1"/>
    <col min="10239" max="10239" width="16.33203125" style="2" customWidth="1"/>
    <col min="10240" max="10240" width="16.88671875" style="2" customWidth="1"/>
    <col min="10241" max="10241" width="16.5546875" style="2" customWidth="1"/>
    <col min="10242" max="10242" width="15.88671875" style="2" customWidth="1"/>
    <col min="10243" max="10243" width="15.44140625" style="2" customWidth="1"/>
    <col min="10244" max="10244" width="18.109375" style="2" customWidth="1"/>
    <col min="10245" max="10245" width="12.88671875" style="2" customWidth="1"/>
    <col min="10246" max="10246" width="12.6640625" style="2" bestFit="1" customWidth="1"/>
    <col min="10247" max="10247" width="16.88671875" style="2" customWidth="1"/>
    <col min="10248" max="10481" width="9.109375" style="2"/>
    <col min="10482" max="10482" width="21" style="2" customWidth="1"/>
    <col min="10483" max="10483" width="37.88671875" style="2" customWidth="1"/>
    <col min="10484" max="10484" width="33.44140625" style="2" customWidth="1"/>
    <col min="10485" max="10485" width="22" style="2" customWidth="1"/>
    <col min="10486" max="10486" width="21" style="2" customWidth="1"/>
    <col min="10487" max="10487" width="7.44140625" style="2" customWidth="1"/>
    <col min="10488" max="10488" width="7.5546875" style="2" customWidth="1"/>
    <col min="10489" max="10489" width="7.109375" style="2" customWidth="1"/>
    <col min="10490" max="10490" width="17.44140625" style="2" customWidth="1"/>
    <col min="10491" max="10491" width="22.88671875" style="2" customWidth="1"/>
    <col min="10492" max="10492" width="18.109375" style="2" customWidth="1"/>
    <col min="10493" max="10493" width="15.6640625" style="2" customWidth="1"/>
    <col min="10494" max="10494" width="15.33203125" style="2" customWidth="1"/>
    <col min="10495" max="10495" width="16.33203125" style="2" customWidth="1"/>
    <col min="10496" max="10496" width="16.88671875" style="2" customWidth="1"/>
    <col min="10497" max="10497" width="16.5546875" style="2" customWidth="1"/>
    <col min="10498" max="10498" width="15.88671875" style="2" customWidth="1"/>
    <col min="10499" max="10499" width="15.44140625" style="2" customWidth="1"/>
    <col min="10500" max="10500" width="18.109375" style="2" customWidth="1"/>
    <col min="10501" max="10501" width="12.88671875" style="2" customWidth="1"/>
    <col min="10502" max="10502" width="12.6640625" style="2" bestFit="1" customWidth="1"/>
    <col min="10503" max="10503" width="16.88671875" style="2" customWidth="1"/>
    <col min="10504" max="10737" width="9.109375" style="2"/>
    <col min="10738" max="10738" width="21" style="2" customWidth="1"/>
    <col min="10739" max="10739" width="37.88671875" style="2" customWidth="1"/>
    <col min="10740" max="10740" width="33.44140625" style="2" customWidth="1"/>
    <col min="10741" max="10741" width="22" style="2" customWidth="1"/>
    <col min="10742" max="10742" width="21" style="2" customWidth="1"/>
    <col min="10743" max="10743" width="7.44140625" style="2" customWidth="1"/>
    <col min="10744" max="10744" width="7.5546875" style="2" customWidth="1"/>
    <col min="10745" max="10745" width="7.109375" style="2" customWidth="1"/>
    <col min="10746" max="10746" width="17.44140625" style="2" customWidth="1"/>
    <col min="10747" max="10747" width="22.88671875" style="2" customWidth="1"/>
    <col min="10748" max="10748" width="18.109375" style="2" customWidth="1"/>
    <col min="10749" max="10749" width="15.6640625" style="2" customWidth="1"/>
    <col min="10750" max="10750" width="15.33203125" style="2" customWidth="1"/>
    <col min="10751" max="10751" width="16.33203125" style="2" customWidth="1"/>
    <col min="10752" max="10752" width="16.88671875" style="2" customWidth="1"/>
    <col min="10753" max="10753" width="16.5546875" style="2" customWidth="1"/>
    <col min="10754" max="10754" width="15.88671875" style="2" customWidth="1"/>
    <col min="10755" max="10755" width="15.44140625" style="2" customWidth="1"/>
    <col min="10756" max="10756" width="18.109375" style="2" customWidth="1"/>
    <col min="10757" max="10757" width="12.88671875" style="2" customWidth="1"/>
    <col min="10758" max="10758" width="12.6640625" style="2" bestFit="1" customWidth="1"/>
    <col min="10759" max="10759" width="16.88671875" style="2" customWidth="1"/>
    <col min="10760" max="10993" width="9.109375" style="2"/>
    <col min="10994" max="10994" width="21" style="2" customWidth="1"/>
    <col min="10995" max="10995" width="37.88671875" style="2" customWidth="1"/>
    <col min="10996" max="10996" width="33.44140625" style="2" customWidth="1"/>
    <col min="10997" max="10997" width="22" style="2" customWidth="1"/>
    <col min="10998" max="10998" width="21" style="2" customWidth="1"/>
    <col min="10999" max="10999" width="7.44140625" style="2" customWidth="1"/>
    <col min="11000" max="11000" width="7.5546875" style="2" customWidth="1"/>
    <col min="11001" max="11001" width="7.109375" style="2" customWidth="1"/>
    <col min="11002" max="11002" width="17.44140625" style="2" customWidth="1"/>
    <col min="11003" max="11003" width="22.88671875" style="2" customWidth="1"/>
    <col min="11004" max="11004" width="18.109375" style="2" customWidth="1"/>
    <col min="11005" max="11005" width="15.6640625" style="2" customWidth="1"/>
    <col min="11006" max="11006" width="15.33203125" style="2" customWidth="1"/>
    <col min="11007" max="11007" width="16.33203125" style="2" customWidth="1"/>
    <col min="11008" max="11008" width="16.88671875" style="2" customWidth="1"/>
    <col min="11009" max="11009" width="16.5546875" style="2" customWidth="1"/>
    <col min="11010" max="11010" width="15.88671875" style="2" customWidth="1"/>
    <col min="11011" max="11011" width="15.44140625" style="2" customWidth="1"/>
    <col min="11012" max="11012" width="18.109375" style="2" customWidth="1"/>
    <col min="11013" max="11013" width="12.88671875" style="2" customWidth="1"/>
    <col min="11014" max="11014" width="12.6640625" style="2" bestFit="1" customWidth="1"/>
    <col min="11015" max="11015" width="16.88671875" style="2" customWidth="1"/>
    <col min="11016" max="11249" width="9.109375" style="2"/>
    <col min="11250" max="11250" width="21" style="2" customWidth="1"/>
    <col min="11251" max="11251" width="37.88671875" style="2" customWidth="1"/>
    <col min="11252" max="11252" width="33.44140625" style="2" customWidth="1"/>
    <col min="11253" max="11253" width="22" style="2" customWidth="1"/>
    <col min="11254" max="11254" width="21" style="2" customWidth="1"/>
    <col min="11255" max="11255" width="7.44140625" style="2" customWidth="1"/>
    <col min="11256" max="11256" width="7.5546875" style="2" customWidth="1"/>
    <col min="11257" max="11257" width="7.109375" style="2" customWidth="1"/>
    <col min="11258" max="11258" width="17.44140625" style="2" customWidth="1"/>
    <col min="11259" max="11259" width="22.88671875" style="2" customWidth="1"/>
    <col min="11260" max="11260" width="18.109375" style="2" customWidth="1"/>
    <col min="11261" max="11261" width="15.6640625" style="2" customWidth="1"/>
    <col min="11262" max="11262" width="15.33203125" style="2" customWidth="1"/>
    <col min="11263" max="11263" width="16.33203125" style="2" customWidth="1"/>
    <col min="11264" max="11264" width="16.88671875" style="2" customWidth="1"/>
    <col min="11265" max="11265" width="16.5546875" style="2" customWidth="1"/>
    <col min="11266" max="11266" width="15.88671875" style="2" customWidth="1"/>
    <col min="11267" max="11267" width="15.44140625" style="2" customWidth="1"/>
    <col min="11268" max="11268" width="18.109375" style="2" customWidth="1"/>
    <col min="11269" max="11269" width="12.88671875" style="2" customWidth="1"/>
    <col min="11270" max="11270" width="12.6640625" style="2" bestFit="1" customWidth="1"/>
    <col min="11271" max="11271" width="16.88671875" style="2" customWidth="1"/>
    <col min="11272" max="11505" width="9.109375" style="2"/>
    <col min="11506" max="11506" width="21" style="2" customWidth="1"/>
    <col min="11507" max="11507" width="37.88671875" style="2" customWidth="1"/>
    <col min="11508" max="11508" width="33.44140625" style="2" customWidth="1"/>
    <col min="11509" max="11509" width="22" style="2" customWidth="1"/>
    <col min="11510" max="11510" width="21" style="2" customWidth="1"/>
    <col min="11511" max="11511" width="7.44140625" style="2" customWidth="1"/>
    <col min="11512" max="11512" width="7.5546875" style="2" customWidth="1"/>
    <col min="11513" max="11513" width="7.109375" style="2" customWidth="1"/>
    <col min="11514" max="11514" width="17.44140625" style="2" customWidth="1"/>
    <col min="11515" max="11515" width="22.88671875" style="2" customWidth="1"/>
    <col min="11516" max="11516" width="18.109375" style="2" customWidth="1"/>
    <col min="11517" max="11517" width="15.6640625" style="2" customWidth="1"/>
    <col min="11518" max="11518" width="15.33203125" style="2" customWidth="1"/>
    <col min="11519" max="11519" width="16.33203125" style="2" customWidth="1"/>
    <col min="11520" max="11520" width="16.88671875" style="2" customWidth="1"/>
    <col min="11521" max="11521" width="16.5546875" style="2" customWidth="1"/>
    <col min="11522" max="11522" width="15.88671875" style="2" customWidth="1"/>
    <col min="11523" max="11523" width="15.44140625" style="2" customWidth="1"/>
    <col min="11524" max="11524" width="18.109375" style="2" customWidth="1"/>
    <col min="11525" max="11525" width="12.88671875" style="2" customWidth="1"/>
    <col min="11526" max="11526" width="12.6640625" style="2" bestFit="1" customWidth="1"/>
    <col min="11527" max="11527" width="16.88671875" style="2" customWidth="1"/>
    <col min="11528" max="11761" width="9.109375" style="2"/>
    <col min="11762" max="11762" width="21" style="2" customWidth="1"/>
    <col min="11763" max="11763" width="37.88671875" style="2" customWidth="1"/>
    <col min="11764" max="11764" width="33.44140625" style="2" customWidth="1"/>
    <col min="11765" max="11765" width="22" style="2" customWidth="1"/>
    <col min="11766" max="11766" width="21" style="2" customWidth="1"/>
    <col min="11767" max="11767" width="7.44140625" style="2" customWidth="1"/>
    <col min="11768" max="11768" width="7.5546875" style="2" customWidth="1"/>
    <col min="11769" max="11769" width="7.109375" style="2" customWidth="1"/>
    <col min="11770" max="11770" width="17.44140625" style="2" customWidth="1"/>
    <col min="11771" max="11771" width="22.88671875" style="2" customWidth="1"/>
    <col min="11772" max="11772" width="18.109375" style="2" customWidth="1"/>
    <col min="11773" max="11773" width="15.6640625" style="2" customWidth="1"/>
    <col min="11774" max="11774" width="15.33203125" style="2" customWidth="1"/>
    <col min="11775" max="11775" width="16.33203125" style="2" customWidth="1"/>
    <col min="11776" max="11776" width="16.88671875" style="2" customWidth="1"/>
    <col min="11777" max="11777" width="16.5546875" style="2" customWidth="1"/>
    <col min="11778" max="11778" width="15.88671875" style="2" customWidth="1"/>
    <col min="11779" max="11779" width="15.44140625" style="2" customWidth="1"/>
    <col min="11780" max="11780" width="18.109375" style="2" customWidth="1"/>
    <col min="11781" max="11781" width="12.88671875" style="2" customWidth="1"/>
    <col min="11782" max="11782" width="12.6640625" style="2" bestFit="1" customWidth="1"/>
    <col min="11783" max="11783" width="16.88671875" style="2" customWidth="1"/>
    <col min="11784" max="12017" width="9.109375" style="2"/>
    <col min="12018" max="12018" width="21" style="2" customWidth="1"/>
    <col min="12019" max="12019" width="37.88671875" style="2" customWidth="1"/>
    <col min="12020" max="12020" width="33.44140625" style="2" customWidth="1"/>
    <col min="12021" max="12021" width="22" style="2" customWidth="1"/>
    <col min="12022" max="12022" width="21" style="2" customWidth="1"/>
    <col min="12023" max="12023" width="7.44140625" style="2" customWidth="1"/>
    <col min="12024" max="12024" width="7.5546875" style="2" customWidth="1"/>
    <col min="12025" max="12025" width="7.109375" style="2" customWidth="1"/>
    <col min="12026" max="12026" width="17.44140625" style="2" customWidth="1"/>
    <col min="12027" max="12027" width="22.88671875" style="2" customWidth="1"/>
    <col min="12028" max="12028" width="18.109375" style="2" customWidth="1"/>
    <col min="12029" max="12029" width="15.6640625" style="2" customWidth="1"/>
    <col min="12030" max="12030" width="15.33203125" style="2" customWidth="1"/>
    <col min="12031" max="12031" width="16.33203125" style="2" customWidth="1"/>
    <col min="12032" max="12032" width="16.88671875" style="2" customWidth="1"/>
    <col min="12033" max="12033" width="16.5546875" style="2" customWidth="1"/>
    <col min="12034" max="12034" width="15.88671875" style="2" customWidth="1"/>
    <col min="12035" max="12035" width="15.44140625" style="2" customWidth="1"/>
    <col min="12036" max="12036" width="18.109375" style="2" customWidth="1"/>
    <col min="12037" max="12037" width="12.88671875" style="2" customWidth="1"/>
    <col min="12038" max="12038" width="12.6640625" style="2" bestFit="1" customWidth="1"/>
    <col min="12039" max="12039" width="16.88671875" style="2" customWidth="1"/>
    <col min="12040" max="12273" width="9.109375" style="2"/>
    <col min="12274" max="12274" width="21" style="2" customWidth="1"/>
    <col min="12275" max="12275" width="37.88671875" style="2" customWidth="1"/>
    <col min="12276" max="12276" width="33.44140625" style="2" customWidth="1"/>
    <col min="12277" max="12277" width="22" style="2" customWidth="1"/>
    <col min="12278" max="12278" width="21" style="2" customWidth="1"/>
    <col min="12279" max="12279" width="7.44140625" style="2" customWidth="1"/>
    <col min="12280" max="12280" width="7.5546875" style="2" customWidth="1"/>
    <col min="12281" max="12281" width="7.109375" style="2" customWidth="1"/>
    <col min="12282" max="12282" width="17.44140625" style="2" customWidth="1"/>
    <col min="12283" max="12283" width="22.88671875" style="2" customWidth="1"/>
    <col min="12284" max="12284" width="18.109375" style="2" customWidth="1"/>
    <col min="12285" max="12285" width="15.6640625" style="2" customWidth="1"/>
    <col min="12286" max="12286" width="15.33203125" style="2" customWidth="1"/>
    <col min="12287" max="12287" width="16.33203125" style="2" customWidth="1"/>
    <col min="12288" max="12288" width="16.88671875" style="2" customWidth="1"/>
    <col min="12289" max="12289" width="16.5546875" style="2" customWidth="1"/>
    <col min="12290" max="12290" width="15.88671875" style="2" customWidth="1"/>
    <col min="12291" max="12291" width="15.44140625" style="2" customWidth="1"/>
    <col min="12292" max="12292" width="18.109375" style="2" customWidth="1"/>
    <col min="12293" max="12293" width="12.88671875" style="2" customWidth="1"/>
    <col min="12294" max="12294" width="12.6640625" style="2" bestFit="1" customWidth="1"/>
    <col min="12295" max="12295" width="16.88671875" style="2" customWidth="1"/>
    <col min="12296" max="12529" width="9.109375" style="2"/>
    <col min="12530" max="12530" width="21" style="2" customWidth="1"/>
    <col min="12531" max="12531" width="37.88671875" style="2" customWidth="1"/>
    <col min="12532" max="12532" width="33.44140625" style="2" customWidth="1"/>
    <col min="12533" max="12533" width="22" style="2" customWidth="1"/>
    <col min="12534" max="12534" width="21" style="2" customWidth="1"/>
    <col min="12535" max="12535" width="7.44140625" style="2" customWidth="1"/>
    <col min="12536" max="12536" width="7.5546875" style="2" customWidth="1"/>
    <col min="12537" max="12537" width="7.109375" style="2" customWidth="1"/>
    <col min="12538" max="12538" width="17.44140625" style="2" customWidth="1"/>
    <col min="12539" max="12539" width="22.88671875" style="2" customWidth="1"/>
    <col min="12540" max="12540" width="18.109375" style="2" customWidth="1"/>
    <col min="12541" max="12541" width="15.6640625" style="2" customWidth="1"/>
    <col min="12542" max="12542" width="15.33203125" style="2" customWidth="1"/>
    <col min="12543" max="12543" width="16.33203125" style="2" customWidth="1"/>
    <col min="12544" max="12544" width="16.88671875" style="2" customWidth="1"/>
    <col min="12545" max="12545" width="16.5546875" style="2" customWidth="1"/>
    <col min="12546" max="12546" width="15.88671875" style="2" customWidth="1"/>
    <col min="12547" max="12547" width="15.44140625" style="2" customWidth="1"/>
    <col min="12548" max="12548" width="18.109375" style="2" customWidth="1"/>
    <col min="12549" max="12549" width="12.88671875" style="2" customWidth="1"/>
    <col min="12550" max="12550" width="12.6640625" style="2" bestFit="1" customWidth="1"/>
    <col min="12551" max="12551" width="16.88671875" style="2" customWidth="1"/>
    <col min="12552" max="12785" width="9.109375" style="2"/>
    <col min="12786" max="12786" width="21" style="2" customWidth="1"/>
    <col min="12787" max="12787" width="37.88671875" style="2" customWidth="1"/>
    <col min="12788" max="12788" width="33.44140625" style="2" customWidth="1"/>
    <col min="12789" max="12789" width="22" style="2" customWidth="1"/>
    <col min="12790" max="12790" width="21" style="2" customWidth="1"/>
    <col min="12791" max="12791" width="7.44140625" style="2" customWidth="1"/>
    <col min="12792" max="12792" width="7.5546875" style="2" customWidth="1"/>
    <col min="12793" max="12793" width="7.109375" style="2" customWidth="1"/>
    <col min="12794" max="12794" width="17.44140625" style="2" customWidth="1"/>
    <col min="12795" max="12795" width="22.88671875" style="2" customWidth="1"/>
    <col min="12796" max="12796" width="18.109375" style="2" customWidth="1"/>
    <col min="12797" max="12797" width="15.6640625" style="2" customWidth="1"/>
    <col min="12798" max="12798" width="15.33203125" style="2" customWidth="1"/>
    <col min="12799" max="12799" width="16.33203125" style="2" customWidth="1"/>
    <col min="12800" max="12800" width="16.88671875" style="2" customWidth="1"/>
    <col min="12801" max="12801" width="16.5546875" style="2" customWidth="1"/>
    <col min="12802" max="12802" width="15.88671875" style="2" customWidth="1"/>
    <col min="12803" max="12803" width="15.44140625" style="2" customWidth="1"/>
    <col min="12804" max="12804" width="18.109375" style="2" customWidth="1"/>
    <col min="12805" max="12805" width="12.88671875" style="2" customWidth="1"/>
    <col min="12806" max="12806" width="12.6640625" style="2" bestFit="1" customWidth="1"/>
    <col min="12807" max="12807" width="16.88671875" style="2" customWidth="1"/>
    <col min="12808" max="13041" width="9.109375" style="2"/>
    <col min="13042" max="13042" width="21" style="2" customWidth="1"/>
    <col min="13043" max="13043" width="37.88671875" style="2" customWidth="1"/>
    <col min="13044" max="13044" width="33.44140625" style="2" customWidth="1"/>
    <col min="13045" max="13045" width="22" style="2" customWidth="1"/>
    <col min="13046" max="13046" width="21" style="2" customWidth="1"/>
    <col min="13047" max="13047" width="7.44140625" style="2" customWidth="1"/>
    <col min="13048" max="13048" width="7.5546875" style="2" customWidth="1"/>
    <col min="13049" max="13049" width="7.109375" style="2" customWidth="1"/>
    <col min="13050" max="13050" width="17.44140625" style="2" customWidth="1"/>
    <col min="13051" max="13051" width="22.88671875" style="2" customWidth="1"/>
    <col min="13052" max="13052" width="18.109375" style="2" customWidth="1"/>
    <col min="13053" max="13053" width="15.6640625" style="2" customWidth="1"/>
    <col min="13054" max="13054" width="15.33203125" style="2" customWidth="1"/>
    <col min="13055" max="13055" width="16.33203125" style="2" customWidth="1"/>
    <col min="13056" max="13056" width="16.88671875" style="2" customWidth="1"/>
    <col min="13057" max="13057" width="16.5546875" style="2" customWidth="1"/>
    <col min="13058" max="13058" width="15.88671875" style="2" customWidth="1"/>
    <col min="13059" max="13059" width="15.44140625" style="2" customWidth="1"/>
    <col min="13060" max="13060" width="18.109375" style="2" customWidth="1"/>
    <col min="13061" max="13061" width="12.88671875" style="2" customWidth="1"/>
    <col min="13062" max="13062" width="12.6640625" style="2" bestFit="1" customWidth="1"/>
    <col min="13063" max="13063" width="16.88671875" style="2" customWidth="1"/>
    <col min="13064" max="13297" width="9.109375" style="2"/>
    <col min="13298" max="13298" width="21" style="2" customWidth="1"/>
    <col min="13299" max="13299" width="37.88671875" style="2" customWidth="1"/>
    <col min="13300" max="13300" width="33.44140625" style="2" customWidth="1"/>
    <col min="13301" max="13301" width="22" style="2" customWidth="1"/>
    <col min="13302" max="13302" width="21" style="2" customWidth="1"/>
    <col min="13303" max="13303" width="7.44140625" style="2" customWidth="1"/>
    <col min="13304" max="13304" width="7.5546875" style="2" customWidth="1"/>
    <col min="13305" max="13305" width="7.109375" style="2" customWidth="1"/>
    <col min="13306" max="13306" width="17.44140625" style="2" customWidth="1"/>
    <col min="13307" max="13307" width="22.88671875" style="2" customWidth="1"/>
    <col min="13308" max="13308" width="18.109375" style="2" customWidth="1"/>
    <col min="13309" max="13309" width="15.6640625" style="2" customWidth="1"/>
    <col min="13310" max="13310" width="15.33203125" style="2" customWidth="1"/>
    <col min="13311" max="13311" width="16.33203125" style="2" customWidth="1"/>
    <col min="13312" max="13312" width="16.88671875" style="2" customWidth="1"/>
    <col min="13313" max="13313" width="16.5546875" style="2" customWidth="1"/>
    <col min="13314" max="13314" width="15.88671875" style="2" customWidth="1"/>
    <col min="13315" max="13315" width="15.44140625" style="2" customWidth="1"/>
    <col min="13316" max="13316" width="18.109375" style="2" customWidth="1"/>
    <col min="13317" max="13317" width="12.88671875" style="2" customWidth="1"/>
    <col min="13318" max="13318" width="12.6640625" style="2" bestFit="1" customWidth="1"/>
    <col min="13319" max="13319" width="16.88671875" style="2" customWidth="1"/>
    <col min="13320" max="13553" width="9.109375" style="2"/>
    <col min="13554" max="13554" width="21" style="2" customWidth="1"/>
    <col min="13555" max="13555" width="37.88671875" style="2" customWidth="1"/>
    <col min="13556" max="13556" width="33.44140625" style="2" customWidth="1"/>
    <col min="13557" max="13557" width="22" style="2" customWidth="1"/>
    <col min="13558" max="13558" width="21" style="2" customWidth="1"/>
    <col min="13559" max="13559" width="7.44140625" style="2" customWidth="1"/>
    <col min="13560" max="13560" width="7.5546875" style="2" customWidth="1"/>
    <col min="13561" max="13561" width="7.109375" style="2" customWidth="1"/>
    <col min="13562" max="13562" width="17.44140625" style="2" customWidth="1"/>
    <col min="13563" max="13563" width="22.88671875" style="2" customWidth="1"/>
    <col min="13564" max="13564" width="18.109375" style="2" customWidth="1"/>
    <col min="13565" max="13565" width="15.6640625" style="2" customWidth="1"/>
    <col min="13566" max="13566" width="15.33203125" style="2" customWidth="1"/>
    <col min="13567" max="13567" width="16.33203125" style="2" customWidth="1"/>
    <col min="13568" max="13568" width="16.88671875" style="2" customWidth="1"/>
    <col min="13569" max="13569" width="16.5546875" style="2" customWidth="1"/>
    <col min="13570" max="13570" width="15.88671875" style="2" customWidth="1"/>
    <col min="13571" max="13571" width="15.44140625" style="2" customWidth="1"/>
    <col min="13572" max="13572" width="18.109375" style="2" customWidth="1"/>
    <col min="13573" max="13573" width="12.88671875" style="2" customWidth="1"/>
    <col min="13574" max="13574" width="12.6640625" style="2" bestFit="1" customWidth="1"/>
    <col min="13575" max="13575" width="16.88671875" style="2" customWidth="1"/>
    <col min="13576" max="13809" width="9.109375" style="2"/>
    <col min="13810" max="13810" width="21" style="2" customWidth="1"/>
    <col min="13811" max="13811" width="37.88671875" style="2" customWidth="1"/>
    <col min="13812" max="13812" width="33.44140625" style="2" customWidth="1"/>
    <col min="13813" max="13813" width="22" style="2" customWidth="1"/>
    <col min="13814" max="13814" width="21" style="2" customWidth="1"/>
    <col min="13815" max="13815" width="7.44140625" style="2" customWidth="1"/>
    <col min="13816" max="13816" width="7.5546875" style="2" customWidth="1"/>
    <col min="13817" max="13817" width="7.109375" style="2" customWidth="1"/>
    <col min="13818" max="13818" width="17.44140625" style="2" customWidth="1"/>
    <col min="13819" max="13819" width="22.88671875" style="2" customWidth="1"/>
    <col min="13820" max="13820" width="18.109375" style="2" customWidth="1"/>
    <col min="13821" max="13821" width="15.6640625" style="2" customWidth="1"/>
    <col min="13822" max="13822" width="15.33203125" style="2" customWidth="1"/>
    <col min="13823" max="13823" width="16.33203125" style="2" customWidth="1"/>
    <col min="13824" max="13824" width="16.88671875" style="2" customWidth="1"/>
    <col min="13825" max="13825" width="16.5546875" style="2" customWidth="1"/>
    <col min="13826" max="13826" width="15.88671875" style="2" customWidth="1"/>
    <col min="13827" max="13827" width="15.44140625" style="2" customWidth="1"/>
    <col min="13828" max="13828" width="18.109375" style="2" customWidth="1"/>
    <col min="13829" max="13829" width="12.88671875" style="2" customWidth="1"/>
    <col min="13830" max="13830" width="12.6640625" style="2" bestFit="1" customWidth="1"/>
    <col min="13831" max="13831" width="16.88671875" style="2" customWidth="1"/>
    <col min="13832" max="14065" width="9.109375" style="2"/>
    <col min="14066" max="14066" width="21" style="2" customWidth="1"/>
    <col min="14067" max="14067" width="37.88671875" style="2" customWidth="1"/>
    <col min="14068" max="14068" width="33.44140625" style="2" customWidth="1"/>
    <col min="14069" max="14069" width="22" style="2" customWidth="1"/>
    <col min="14070" max="14070" width="21" style="2" customWidth="1"/>
    <col min="14071" max="14071" width="7.44140625" style="2" customWidth="1"/>
    <col min="14072" max="14072" width="7.5546875" style="2" customWidth="1"/>
    <col min="14073" max="14073" width="7.109375" style="2" customWidth="1"/>
    <col min="14074" max="14074" width="17.44140625" style="2" customWidth="1"/>
    <col min="14075" max="14075" width="22.88671875" style="2" customWidth="1"/>
    <col min="14076" max="14076" width="18.109375" style="2" customWidth="1"/>
    <col min="14077" max="14077" width="15.6640625" style="2" customWidth="1"/>
    <col min="14078" max="14078" width="15.33203125" style="2" customWidth="1"/>
    <col min="14079" max="14079" width="16.33203125" style="2" customWidth="1"/>
    <col min="14080" max="14080" width="16.88671875" style="2" customWidth="1"/>
    <col min="14081" max="14081" width="16.5546875" style="2" customWidth="1"/>
    <col min="14082" max="14082" width="15.88671875" style="2" customWidth="1"/>
    <col min="14083" max="14083" width="15.44140625" style="2" customWidth="1"/>
    <col min="14084" max="14084" width="18.109375" style="2" customWidth="1"/>
    <col min="14085" max="14085" width="12.88671875" style="2" customWidth="1"/>
    <col min="14086" max="14086" width="12.6640625" style="2" bestFit="1" customWidth="1"/>
    <col min="14087" max="14087" width="16.88671875" style="2" customWidth="1"/>
    <col min="14088" max="14321" width="9.109375" style="2"/>
    <col min="14322" max="14322" width="21" style="2" customWidth="1"/>
    <col min="14323" max="14323" width="37.88671875" style="2" customWidth="1"/>
    <col min="14324" max="14324" width="33.44140625" style="2" customWidth="1"/>
    <col min="14325" max="14325" width="22" style="2" customWidth="1"/>
    <col min="14326" max="14326" width="21" style="2" customWidth="1"/>
    <col min="14327" max="14327" width="7.44140625" style="2" customWidth="1"/>
    <col min="14328" max="14328" width="7.5546875" style="2" customWidth="1"/>
    <col min="14329" max="14329" width="7.109375" style="2" customWidth="1"/>
    <col min="14330" max="14330" width="17.44140625" style="2" customWidth="1"/>
    <col min="14331" max="14331" width="22.88671875" style="2" customWidth="1"/>
    <col min="14332" max="14332" width="18.109375" style="2" customWidth="1"/>
    <col min="14333" max="14333" width="15.6640625" style="2" customWidth="1"/>
    <col min="14334" max="14334" width="15.33203125" style="2" customWidth="1"/>
    <col min="14335" max="14335" width="16.33203125" style="2" customWidth="1"/>
    <col min="14336" max="14336" width="16.88671875" style="2" customWidth="1"/>
    <col min="14337" max="14337" width="16.5546875" style="2" customWidth="1"/>
    <col min="14338" max="14338" width="15.88671875" style="2" customWidth="1"/>
    <col min="14339" max="14339" width="15.44140625" style="2" customWidth="1"/>
    <col min="14340" max="14340" width="18.109375" style="2" customWidth="1"/>
    <col min="14341" max="14341" width="12.88671875" style="2" customWidth="1"/>
    <col min="14342" max="14342" width="12.6640625" style="2" bestFit="1" customWidth="1"/>
    <col min="14343" max="14343" width="16.88671875" style="2" customWidth="1"/>
    <col min="14344" max="14577" width="9.109375" style="2"/>
    <col min="14578" max="14578" width="21" style="2" customWidth="1"/>
    <col min="14579" max="14579" width="37.88671875" style="2" customWidth="1"/>
    <col min="14580" max="14580" width="33.44140625" style="2" customWidth="1"/>
    <col min="14581" max="14581" width="22" style="2" customWidth="1"/>
    <col min="14582" max="14582" width="21" style="2" customWidth="1"/>
    <col min="14583" max="14583" width="7.44140625" style="2" customWidth="1"/>
    <col min="14584" max="14584" width="7.5546875" style="2" customWidth="1"/>
    <col min="14585" max="14585" width="7.109375" style="2" customWidth="1"/>
    <col min="14586" max="14586" width="17.44140625" style="2" customWidth="1"/>
    <col min="14587" max="14587" width="22.88671875" style="2" customWidth="1"/>
    <col min="14588" max="14588" width="18.109375" style="2" customWidth="1"/>
    <col min="14589" max="14589" width="15.6640625" style="2" customWidth="1"/>
    <col min="14590" max="14590" width="15.33203125" style="2" customWidth="1"/>
    <col min="14591" max="14591" width="16.33203125" style="2" customWidth="1"/>
    <col min="14592" max="14592" width="16.88671875" style="2" customWidth="1"/>
    <col min="14593" max="14593" width="16.5546875" style="2" customWidth="1"/>
    <col min="14594" max="14594" width="15.88671875" style="2" customWidth="1"/>
    <col min="14595" max="14595" width="15.44140625" style="2" customWidth="1"/>
    <col min="14596" max="14596" width="18.109375" style="2" customWidth="1"/>
    <col min="14597" max="14597" width="12.88671875" style="2" customWidth="1"/>
    <col min="14598" max="14598" width="12.6640625" style="2" bestFit="1" customWidth="1"/>
    <col min="14599" max="14599" width="16.88671875" style="2" customWidth="1"/>
    <col min="14600" max="14833" width="9.109375" style="2"/>
    <col min="14834" max="14834" width="21" style="2" customWidth="1"/>
    <col min="14835" max="14835" width="37.88671875" style="2" customWidth="1"/>
    <col min="14836" max="14836" width="33.44140625" style="2" customWidth="1"/>
    <col min="14837" max="14837" width="22" style="2" customWidth="1"/>
    <col min="14838" max="14838" width="21" style="2" customWidth="1"/>
    <col min="14839" max="14839" width="7.44140625" style="2" customWidth="1"/>
    <col min="14840" max="14840" width="7.5546875" style="2" customWidth="1"/>
    <col min="14841" max="14841" width="7.109375" style="2" customWidth="1"/>
    <col min="14842" max="14842" width="17.44140625" style="2" customWidth="1"/>
    <col min="14843" max="14843" width="22.88671875" style="2" customWidth="1"/>
    <col min="14844" max="14844" width="18.109375" style="2" customWidth="1"/>
    <col min="14845" max="14845" width="15.6640625" style="2" customWidth="1"/>
    <col min="14846" max="14846" width="15.33203125" style="2" customWidth="1"/>
    <col min="14847" max="14847" width="16.33203125" style="2" customWidth="1"/>
    <col min="14848" max="14848" width="16.88671875" style="2" customWidth="1"/>
    <col min="14849" max="14849" width="16.5546875" style="2" customWidth="1"/>
    <col min="14850" max="14850" width="15.88671875" style="2" customWidth="1"/>
    <col min="14851" max="14851" width="15.44140625" style="2" customWidth="1"/>
    <col min="14852" max="14852" width="18.109375" style="2" customWidth="1"/>
    <col min="14853" max="14853" width="12.88671875" style="2" customWidth="1"/>
    <col min="14854" max="14854" width="12.6640625" style="2" bestFit="1" customWidth="1"/>
    <col min="14855" max="14855" width="16.88671875" style="2" customWidth="1"/>
    <col min="14856" max="15089" width="9.109375" style="2"/>
    <col min="15090" max="15090" width="21" style="2" customWidth="1"/>
    <col min="15091" max="15091" width="37.88671875" style="2" customWidth="1"/>
    <col min="15092" max="15092" width="33.44140625" style="2" customWidth="1"/>
    <col min="15093" max="15093" width="22" style="2" customWidth="1"/>
    <col min="15094" max="15094" width="21" style="2" customWidth="1"/>
    <col min="15095" max="15095" width="7.44140625" style="2" customWidth="1"/>
    <col min="15096" max="15096" width="7.5546875" style="2" customWidth="1"/>
    <col min="15097" max="15097" width="7.109375" style="2" customWidth="1"/>
    <col min="15098" max="15098" width="17.44140625" style="2" customWidth="1"/>
    <col min="15099" max="15099" width="22.88671875" style="2" customWidth="1"/>
    <col min="15100" max="15100" width="18.109375" style="2" customWidth="1"/>
    <col min="15101" max="15101" width="15.6640625" style="2" customWidth="1"/>
    <col min="15102" max="15102" width="15.33203125" style="2" customWidth="1"/>
    <col min="15103" max="15103" width="16.33203125" style="2" customWidth="1"/>
    <col min="15104" max="15104" width="16.88671875" style="2" customWidth="1"/>
    <col min="15105" max="15105" width="16.5546875" style="2" customWidth="1"/>
    <col min="15106" max="15106" width="15.88671875" style="2" customWidth="1"/>
    <col min="15107" max="15107" width="15.44140625" style="2" customWidth="1"/>
    <col min="15108" max="15108" width="18.109375" style="2" customWidth="1"/>
    <col min="15109" max="15109" width="12.88671875" style="2" customWidth="1"/>
    <col min="15110" max="15110" width="12.6640625" style="2" bestFit="1" customWidth="1"/>
    <col min="15111" max="15111" width="16.88671875" style="2" customWidth="1"/>
    <col min="15112" max="15345" width="9.109375" style="2"/>
    <col min="15346" max="15346" width="21" style="2" customWidth="1"/>
    <col min="15347" max="15347" width="37.88671875" style="2" customWidth="1"/>
    <col min="15348" max="15348" width="33.44140625" style="2" customWidth="1"/>
    <col min="15349" max="15349" width="22" style="2" customWidth="1"/>
    <col min="15350" max="15350" width="21" style="2" customWidth="1"/>
    <col min="15351" max="15351" width="7.44140625" style="2" customWidth="1"/>
    <col min="15352" max="15352" width="7.5546875" style="2" customWidth="1"/>
    <col min="15353" max="15353" width="7.109375" style="2" customWidth="1"/>
    <col min="15354" max="15354" width="17.44140625" style="2" customWidth="1"/>
    <col min="15355" max="15355" width="22.88671875" style="2" customWidth="1"/>
    <col min="15356" max="15356" width="18.109375" style="2" customWidth="1"/>
    <col min="15357" max="15357" width="15.6640625" style="2" customWidth="1"/>
    <col min="15358" max="15358" width="15.33203125" style="2" customWidth="1"/>
    <col min="15359" max="15359" width="16.33203125" style="2" customWidth="1"/>
    <col min="15360" max="15360" width="16.88671875" style="2" customWidth="1"/>
    <col min="15361" max="15361" width="16.5546875" style="2" customWidth="1"/>
    <col min="15362" max="15362" width="15.88671875" style="2" customWidth="1"/>
    <col min="15363" max="15363" width="15.44140625" style="2" customWidth="1"/>
    <col min="15364" max="15364" width="18.109375" style="2" customWidth="1"/>
    <col min="15365" max="15365" width="12.88671875" style="2" customWidth="1"/>
    <col min="15366" max="15366" width="12.6640625" style="2" bestFit="1" customWidth="1"/>
    <col min="15367" max="15367" width="16.88671875" style="2" customWidth="1"/>
    <col min="15368" max="15601" width="9.109375" style="2"/>
    <col min="15602" max="15602" width="21" style="2" customWidth="1"/>
    <col min="15603" max="15603" width="37.88671875" style="2" customWidth="1"/>
    <col min="15604" max="15604" width="33.44140625" style="2" customWidth="1"/>
    <col min="15605" max="15605" width="22" style="2" customWidth="1"/>
    <col min="15606" max="15606" width="21" style="2" customWidth="1"/>
    <col min="15607" max="15607" width="7.44140625" style="2" customWidth="1"/>
    <col min="15608" max="15608" width="7.5546875" style="2" customWidth="1"/>
    <col min="15609" max="15609" width="7.109375" style="2" customWidth="1"/>
    <col min="15610" max="15610" width="17.44140625" style="2" customWidth="1"/>
    <col min="15611" max="15611" width="22.88671875" style="2" customWidth="1"/>
    <col min="15612" max="15612" width="18.109375" style="2" customWidth="1"/>
    <col min="15613" max="15613" width="15.6640625" style="2" customWidth="1"/>
    <col min="15614" max="15614" width="15.33203125" style="2" customWidth="1"/>
    <col min="15615" max="15615" width="16.33203125" style="2" customWidth="1"/>
    <col min="15616" max="15616" width="16.88671875" style="2" customWidth="1"/>
    <col min="15617" max="15617" width="16.5546875" style="2" customWidth="1"/>
    <col min="15618" max="15618" width="15.88671875" style="2" customWidth="1"/>
    <col min="15619" max="15619" width="15.44140625" style="2" customWidth="1"/>
    <col min="15620" max="15620" width="18.109375" style="2" customWidth="1"/>
    <col min="15621" max="15621" width="12.88671875" style="2" customWidth="1"/>
    <col min="15622" max="15622" width="12.6640625" style="2" bestFit="1" customWidth="1"/>
    <col min="15623" max="15623" width="16.88671875" style="2" customWidth="1"/>
    <col min="15624" max="15857" width="9.109375" style="2"/>
    <col min="15858" max="15858" width="21" style="2" customWidth="1"/>
    <col min="15859" max="15859" width="37.88671875" style="2" customWidth="1"/>
    <col min="15860" max="15860" width="33.44140625" style="2" customWidth="1"/>
    <col min="15861" max="15861" width="22" style="2" customWidth="1"/>
    <col min="15862" max="15862" width="21" style="2" customWidth="1"/>
    <col min="15863" max="15863" width="7.44140625" style="2" customWidth="1"/>
    <col min="15864" max="15864" width="7.5546875" style="2" customWidth="1"/>
    <col min="15865" max="15865" width="7.109375" style="2" customWidth="1"/>
    <col min="15866" max="15866" width="17.44140625" style="2" customWidth="1"/>
    <col min="15867" max="15867" width="22.88671875" style="2" customWidth="1"/>
    <col min="15868" max="15868" width="18.109375" style="2" customWidth="1"/>
    <col min="15869" max="15869" width="15.6640625" style="2" customWidth="1"/>
    <col min="15870" max="15870" width="15.33203125" style="2" customWidth="1"/>
    <col min="15871" max="15871" width="16.33203125" style="2" customWidth="1"/>
    <col min="15872" max="15872" width="16.88671875" style="2" customWidth="1"/>
    <col min="15873" max="15873" width="16.5546875" style="2" customWidth="1"/>
    <col min="15874" max="15874" width="15.88671875" style="2" customWidth="1"/>
    <col min="15875" max="15875" width="15.44140625" style="2" customWidth="1"/>
    <col min="15876" max="15876" width="18.109375" style="2" customWidth="1"/>
    <col min="15877" max="15877" width="12.88671875" style="2" customWidth="1"/>
    <col min="15878" max="15878" width="12.6640625" style="2" bestFit="1" customWidth="1"/>
    <col min="15879" max="15879" width="16.88671875" style="2" customWidth="1"/>
    <col min="15880" max="16113" width="9.109375" style="2"/>
    <col min="16114" max="16114" width="21" style="2" customWidth="1"/>
    <col min="16115" max="16115" width="37.88671875" style="2" customWidth="1"/>
    <col min="16116" max="16116" width="33.44140625" style="2" customWidth="1"/>
    <col min="16117" max="16117" width="22" style="2" customWidth="1"/>
    <col min="16118" max="16118" width="21" style="2" customWidth="1"/>
    <col min="16119" max="16119" width="7.44140625" style="2" customWidth="1"/>
    <col min="16120" max="16120" width="7.5546875" style="2" customWidth="1"/>
    <col min="16121" max="16121" width="7.109375" style="2" customWidth="1"/>
    <col min="16122" max="16122" width="17.44140625" style="2" customWidth="1"/>
    <col min="16123" max="16123" width="22.88671875" style="2" customWidth="1"/>
    <col min="16124" max="16124" width="18.109375" style="2" customWidth="1"/>
    <col min="16125" max="16125" width="15.6640625" style="2" customWidth="1"/>
    <col min="16126" max="16126" width="15.33203125" style="2" customWidth="1"/>
    <col min="16127" max="16127" width="16.33203125" style="2" customWidth="1"/>
    <col min="16128" max="16128" width="16.88671875" style="2" customWidth="1"/>
    <col min="16129" max="16129" width="16.5546875" style="2" customWidth="1"/>
    <col min="16130" max="16130" width="15.88671875" style="2" customWidth="1"/>
    <col min="16131" max="16131" width="15.44140625" style="2" customWidth="1"/>
    <col min="16132" max="16132" width="18.109375" style="2" customWidth="1"/>
    <col min="16133" max="16133" width="12.88671875" style="2" customWidth="1"/>
    <col min="16134" max="16134" width="12.6640625" style="2" bestFit="1" customWidth="1"/>
    <col min="16135" max="16135" width="16.88671875" style="2" customWidth="1"/>
    <col min="16136" max="16384" width="9.109375" style="2"/>
  </cols>
  <sheetData>
    <row r="1" spans="1:18" s="16" customFormat="1" ht="64.5" customHeight="1" x14ac:dyDescent="0.3">
      <c r="A1" s="206" t="s">
        <v>503</v>
      </c>
      <c r="B1" s="207"/>
      <c r="C1" s="207"/>
      <c r="D1" s="207"/>
      <c r="E1" s="207"/>
      <c r="F1" s="207"/>
      <c r="G1" s="207"/>
      <c r="H1" s="207"/>
      <c r="I1" s="207"/>
      <c r="J1" s="208"/>
      <c r="K1" s="227" t="s">
        <v>701</v>
      </c>
      <c r="L1" s="228"/>
      <c r="M1" s="229"/>
      <c r="N1" s="235" t="s">
        <v>504</v>
      </c>
      <c r="O1" s="236"/>
      <c r="P1" s="236"/>
      <c r="Q1" s="237"/>
      <c r="R1" s="212" t="s">
        <v>700</v>
      </c>
    </row>
    <row r="2" spans="1:18" s="16" customFormat="1" ht="14.4" customHeight="1" thickBot="1" x14ac:dyDescent="0.35">
      <c r="A2" s="209"/>
      <c r="B2" s="210"/>
      <c r="C2" s="210"/>
      <c r="D2" s="210"/>
      <c r="E2" s="210"/>
      <c r="F2" s="210"/>
      <c r="G2" s="210"/>
      <c r="H2" s="210"/>
      <c r="I2" s="210"/>
      <c r="J2" s="211"/>
      <c r="K2" s="230"/>
      <c r="L2" s="231"/>
      <c r="M2" s="232"/>
      <c r="N2" s="238"/>
      <c r="O2" s="239"/>
      <c r="P2" s="239"/>
      <c r="Q2" s="240"/>
      <c r="R2" s="213"/>
    </row>
    <row r="3" spans="1:18" s="73" customFormat="1" ht="59.25" customHeight="1" x14ac:dyDescent="0.3">
      <c r="A3" s="72" t="s">
        <v>502</v>
      </c>
      <c r="B3" s="72" t="s">
        <v>501</v>
      </c>
      <c r="C3" s="72" t="s">
        <v>690</v>
      </c>
      <c r="D3" s="72" t="s">
        <v>691</v>
      </c>
      <c r="E3" s="72" t="s">
        <v>692</v>
      </c>
      <c r="F3" s="72">
        <v>2024</v>
      </c>
      <c r="G3" s="72" t="s">
        <v>693</v>
      </c>
      <c r="H3" s="72" t="s">
        <v>694</v>
      </c>
      <c r="I3" s="72" t="s">
        <v>501</v>
      </c>
      <c r="J3" s="72" t="s">
        <v>695</v>
      </c>
      <c r="K3" s="72" t="s">
        <v>702</v>
      </c>
      <c r="L3" s="72" t="s">
        <v>703</v>
      </c>
      <c r="M3" s="72" t="s">
        <v>704</v>
      </c>
      <c r="N3" s="72" t="s">
        <v>696</v>
      </c>
      <c r="O3" s="72" t="s">
        <v>697</v>
      </c>
      <c r="P3" s="72" t="s">
        <v>698</v>
      </c>
      <c r="Q3" s="72" t="s">
        <v>699</v>
      </c>
      <c r="R3" s="214"/>
    </row>
    <row r="4" spans="1:18" s="3" customFormat="1" ht="135.75" hidden="1" customHeight="1" x14ac:dyDescent="0.3">
      <c r="A4" s="234" t="s">
        <v>500</v>
      </c>
      <c r="B4" s="234" t="s">
        <v>499</v>
      </c>
      <c r="C4" s="233" t="s">
        <v>498</v>
      </c>
      <c r="D4" s="233" t="s">
        <v>497</v>
      </c>
      <c r="E4" s="249">
        <v>1</v>
      </c>
      <c r="F4" s="249">
        <v>1</v>
      </c>
      <c r="G4" s="199" t="s">
        <v>496</v>
      </c>
      <c r="H4" s="130" t="s">
        <v>495</v>
      </c>
      <c r="I4" s="233" t="s">
        <v>466</v>
      </c>
      <c r="J4" s="233" t="s">
        <v>466</v>
      </c>
      <c r="K4" s="215">
        <v>1</v>
      </c>
      <c r="L4" s="241">
        <v>1</v>
      </c>
      <c r="M4" s="243">
        <f>(L4/K4)*1</f>
        <v>1</v>
      </c>
      <c r="N4" s="130" t="s">
        <v>511</v>
      </c>
      <c r="O4" s="130" t="s">
        <v>512</v>
      </c>
      <c r="P4" s="10">
        <v>157</v>
      </c>
      <c r="Q4" s="130" t="s">
        <v>513</v>
      </c>
      <c r="R4" s="130" t="s">
        <v>783</v>
      </c>
    </row>
    <row r="5" spans="1:18" s="3" customFormat="1" ht="248.4" hidden="1" x14ac:dyDescent="0.3">
      <c r="A5" s="234"/>
      <c r="B5" s="234"/>
      <c r="C5" s="233"/>
      <c r="D5" s="233"/>
      <c r="E5" s="249"/>
      <c r="F5" s="249"/>
      <c r="G5" s="201"/>
      <c r="H5" s="130" t="s">
        <v>494</v>
      </c>
      <c r="I5" s="233"/>
      <c r="J5" s="233"/>
      <c r="K5" s="216"/>
      <c r="L5" s="242"/>
      <c r="M5" s="244"/>
      <c r="N5" s="130" t="s">
        <v>511</v>
      </c>
      <c r="O5" s="130" t="s">
        <v>512</v>
      </c>
      <c r="P5" s="10">
        <v>157</v>
      </c>
      <c r="Q5" s="130" t="s">
        <v>513</v>
      </c>
      <c r="R5" s="130" t="s">
        <v>742</v>
      </c>
    </row>
    <row r="6" spans="1:18" s="3" customFormat="1" ht="132" hidden="1" customHeight="1" x14ac:dyDescent="0.3">
      <c r="A6" s="234"/>
      <c r="B6" s="234"/>
      <c r="C6" s="233" t="s">
        <v>493</v>
      </c>
      <c r="D6" s="130" t="s">
        <v>492</v>
      </c>
      <c r="E6" s="130">
        <v>1</v>
      </c>
      <c r="F6" s="130">
        <v>1</v>
      </c>
      <c r="G6" s="130" t="s">
        <v>491</v>
      </c>
      <c r="H6" s="130" t="s">
        <v>490</v>
      </c>
      <c r="I6" s="130" t="s">
        <v>476</v>
      </c>
      <c r="J6" s="130" t="s">
        <v>476</v>
      </c>
      <c r="K6" s="133">
        <v>0.9</v>
      </c>
      <c r="L6" s="41">
        <v>0.5</v>
      </c>
      <c r="M6" s="56">
        <f>L6/K6</f>
        <v>0.55555555555555558</v>
      </c>
      <c r="N6" s="130" t="s">
        <v>514</v>
      </c>
      <c r="O6" s="130" t="s">
        <v>515</v>
      </c>
      <c r="P6" s="130">
        <v>190</v>
      </c>
      <c r="Q6" s="142" t="s">
        <v>516</v>
      </c>
      <c r="R6" s="130" t="s">
        <v>758</v>
      </c>
    </row>
    <row r="7" spans="1:18" s="3" customFormat="1" ht="63.75" hidden="1" customHeight="1" x14ac:dyDescent="0.3">
      <c r="A7" s="234"/>
      <c r="B7" s="234"/>
      <c r="C7" s="233"/>
      <c r="D7" s="130" t="s">
        <v>489</v>
      </c>
      <c r="E7" s="130">
        <v>1</v>
      </c>
      <c r="F7" s="130">
        <v>1</v>
      </c>
      <c r="G7" s="130" t="s">
        <v>488</v>
      </c>
      <c r="H7" s="130" t="s">
        <v>487</v>
      </c>
      <c r="I7" s="130" t="s">
        <v>486</v>
      </c>
      <c r="J7" s="130" t="s">
        <v>486</v>
      </c>
      <c r="K7" s="130">
        <v>1</v>
      </c>
      <c r="L7" s="37">
        <v>0.5</v>
      </c>
      <c r="M7" s="56">
        <f>L7/K7</f>
        <v>0.5</v>
      </c>
      <c r="N7" s="10" t="s">
        <v>517</v>
      </c>
      <c r="O7" s="130" t="s">
        <v>518</v>
      </c>
      <c r="P7" s="10">
        <v>265</v>
      </c>
      <c r="Q7" s="130" t="s">
        <v>519</v>
      </c>
      <c r="R7" s="130" t="s">
        <v>759</v>
      </c>
    </row>
    <row r="8" spans="1:18" s="3" customFormat="1" ht="114" hidden="1" customHeight="1" x14ac:dyDescent="0.3">
      <c r="A8" s="234"/>
      <c r="B8" s="234"/>
      <c r="C8" s="130" t="s">
        <v>485</v>
      </c>
      <c r="D8" s="130" t="s">
        <v>484</v>
      </c>
      <c r="E8" s="133">
        <v>0.24</v>
      </c>
      <c r="F8" s="133">
        <v>0.7</v>
      </c>
      <c r="G8" s="133" t="s">
        <v>483</v>
      </c>
      <c r="H8" s="130" t="s">
        <v>482</v>
      </c>
      <c r="I8" s="133" t="s">
        <v>481</v>
      </c>
      <c r="J8" s="133" t="s">
        <v>481</v>
      </c>
      <c r="K8" s="141">
        <v>0.16</v>
      </c>
      <c r="L8" s="42">
        <v>0.16</v>
      </c>
      <c r="M8" s="58">
        <f t="shared" ref="M8:M10" si="0">L8/K8*1</f>
        <v>1</v>
      </c>
      <c r="N8" s="10" t="s">
        <v>517</v>
      </c>
      <c r="O8" s="130" t="s">
        <v>520</v>
      </c>
      <c r="P8" s="10">
        <v>286</v>
      </c>
      <c r="Q8" s="142" t="s">
        <v>521</v>
      </c>
      <c r="R8" s="142" t="s">
        <v>581</v>
      </c>
    </row>
    <row r="9" spans="1:18" s="3" customFormat="1" ht="57" hidden="1" customHeight="1" x14ac:dyDescent="0.3">
      <c r="A9" s="234"/>
      <c r="B9" s="234"/>
      <c r="C9" s="233" t="s">
        <v>480</v>
      </c>
      <c r="D9" s="130" t="s">
        <v>479</v>
      </c>
      <c r="E9" s="130">
        <v>1</v>
      </c>
      <c r="F9" s="130">
        <v>1</v>
      </c>
      <c r="G9" s="130" t="s">
        <v>478</v>
      </c>
      <c r="H9" s="130" t="s">
        <v>477</v>
      </c>
      <c r="I9" s="130" t="s">
        <v>476</v>
      </c>
      <c r="J9" s="130" t="s">
        <v>476</v>
      </c>
      <c r="K9" s="130">
        <v>1</v>
      </c>
      <c r="L9" s="142">
        <v>1</v>
      </c>
      <c r="M9" s="58">
        <f t="shared" si="0"/>
        <v>1</v>
      </c>
      <c r="N9" s="130" t="s">
        <v>514</v>
      </c>
      <c r="O9" s="130" t="s">
        <v>515</v>
      </c>
      <c r="P9" s="130">
        <v>190</v>
      </c>
      <c r="Q9" s="142" t="s">
        <v>516</v>
      </c>
      <c r="R9" s="142" t="s">
        <v>582</v>
      </c>
    </row>
    <row r="10" spans="1:18" s="3" customFormat="1" ht="55.5" hidden="1" customHeight="1" x14ac:dyDescent="0.3">
      <c r="A10" s="234"/>
      <c r="B10" s="234"/>
      <c r="C10" s="233"/>
      <c r="D10" s="130" t="s">
        <v>475</v>
      </c>
      <c r="E10" s="130">
        <v>1</v>
      </c>
      <c r="F10" s="130">
        <v>1</v>
      </c>
      <c r="G10" s="130" t="s">
        <v>474</v>
      </c>
      <c r="H10" s="130" t="s">
        <v>473</v>
      </c>
      <c r="I10" s="130" t="s">
        <v>472</v>
      </c>
      <c r="J10" s="130" t="s">
        <v>472</v>
      </c>
      <c r="K10" s="130">
        <v>1</v>
      </c>
      <c r="L10" s="142">
        <v>1</v>
      </c>
      <c r="M10" s="58">
        <f t="shared" si="0"/>
        <v>1</v>
      </c>
      <c r="N10" s="130" t="s">
        <v>514</v>
      </c>
      <c r="O10" s="130" t="s">
        <v>515</v>
      </c>
      <c r="P10" s="130">
        <v>190</v>
      </c>
      <c r="Q10" s="142" t="s">
        <v>516</v>
      </c>
      <c r="R10" s="142" t="s">
        <v>760</v>
      </c>
    </row>
    <row r="11" spans="1:18" s="3" customFormat="1" ht="75.75" hidden="1" customHeight="1" x14ac:dyDescent="0.3">
      <c r="A11" s="234"/>
      <c r="B11" s="234" t="s">
        <v>471</v>
      </c>
      <c r="C11" s="233" t="s">
        <v>470</v>
      </c>
      <c r="D11" s="233" t="s">
        <v>469</v>
      </c>
      <c r="E11" s="199">
        <v>40</v>
      </c>
      <c r="F11" s="199">
        <v>100</v>
      </c>
      <c r="G11" s="199" t="s">
        <v>468</v>
      </c>
      <c r="H11" s="130" t="s">
        <v>467</v>
      </c>
      <c r="I11" s="233" t="s">
        <v>466</v>
      </c>
      <c r="J11" s="233" t="s">
        <v>466</v>
      </c>
      <c r="K11" s="215">
        <v>1</v>
      </c>
      <c r="L11" s="217">
        <v>0.5</v>
      </c>
      <c r="M11" s="219">
        <f>L11/K11</f>
        <v>0.5</v>
      </c>
      <c r="N11" s="199" t="s">
        <v>514</v>
      </c>
      <c r="O11" s="199" t="s">
        <v>515</v>
      </c>
      <c r="P11" s="199">
        <v>190</v>
      </c>
      <c r="Q11" s="204" t="s">
        <v>516</v>
      </c>
      <c r="R11" s="199" t="s">
        <v>761</v>
      </c>
    </row>
    <row r="12" spans="1:18" s="3" customFormat="1" ht="92.25" hidden="1" customHeight="1" x14ac:dyDescent="0.3">
      <c r="A12" s="234"/>
      <c r="B12" s="234"/>
      <c r="C12" s="233"/>
      <c r="D12" s="233"/>
      <c r="E12" s="201"/>
      <c r="F12" s="201"/>
      <c r="G12" s="201"/>
      <c r="H12" s="130" t="s">
        <v>755</v>
      </c>
      <c r="I12" s="233"/>
      <c r="J12" s="233"/>
      <c r="K12" s="216"/>
      <c r="L12" s="218"/>
      <c r="M12" s="219"/>
      <c r="N12" s="201"/>
      <c r="O12" s="201"/>
      <c r="P12" s="201"/>
      <c r="Q12" s="205"/>
      <c r="R12" s="201"/>
    </row>
    <row r="13" spans="1:18" s="3" customFormat="1" ht="78.75" hidden="1" customHeight="1" x14ac:dyDescent="0.3">
      <c r="A13" s="234"/>
      <c r="B13" s="234"/>
      <c r="C13" s="233"/>
      <c r="D13" s="233" t="s">
        <v>465</v>
      </c>
      <c r="E13" s="133"/>
      <c r="F13" s="133"/>
      <c r="G13" s="215" t="s">
        <v>464</v>
      </c>
      <c r="H13" s="130" t="s">
        <v>463</v>
      </c>
      <c r="I13" s="249" t="s">
        <v>462</v>
      </c>
      <c r="J13" s="249" t="s">
        <v>462</v>
      </c>
      <c r="K13" s="215">
        <v>0.06</v>
      </c>
      <c r="L13" s="217">
        <v>0.06</v>
      </c>
      <c r="M13" s="222">
        <f>L13/K13*1</f>
        <v>1</v>
      </c>
      <c r="N13" s="130" t="s">
        <v>511</v>
      </c>
      <c r="O13" s="130" t="s">
        <v>808</v>
      </c>
      <c r="P13" s="130" t="s">
        <v>807</v>
      </c>
      <c r="Q13" s="130" t="s">
        <v>809</v>
      </c>
      <c r="R13" s="199" t="s">
        <v>806</v>
      </c>
    </row>
    <row r="14" spans="1:18" s="3" customFormat="1" ht="82.8" hidden="1" x14ac:dyDescent="0.3">
      <c r="A14" s="234"/>
      <c r="B14" s="234"/>
      <c r="C14" s="233"/>
      <c r="D14" s="233"/>
      <c r="E14" s="133">
        <v>0.22</v>
      </c>
      <c r="F14" s="133">
        <v>0.6</v>
      </c>
      <c r="G14" s="220"/>
      <c r="H14" s="130" t="s">
        <v>461</v>
      </c>
      <c r="I14" s="249"/>
      <c r="J14" s="249"/>
      <c r="K14" s="220"/>
      <c r="L14" s="221"/>
      <c r="M14" s="223"/>
      <c r="N14" s="130" t="s">
        <v>505</v>
      </c>
      <c r="O14" s="130" t="s">
        <v>506</v>
      </c>
      <c r="P14" s="10">
        <v>73</v>
      </c>
      <c r="Q14" s="130" t="s">
        <v>507</v>
      </c>
      <c r="R14" s="200"/>
    </row>
    <row r="15" spans="1:18" s="3" customFormat="1" ht="82.8" hidden="1" x14ac:dyDescent="0.3">
      <c r="A15" s="234"/>
      <c r="B15" s="234"/>
      <c r="C15" s="233"/>
      <c r="D15" s="233"/>
      <c r="E15" s="133"/>
      <c r="F15" s="133"/>
      <c r="G15" s="216"/>
      <c r="H15" s="130" t="s">
        <v>461</v>
      </c>
      <c r="I15" s="249"/>
      <c r="J15" s="249"/>
      <c r="K15" s="216"/>
      <c r="L15" s="218"/>
      <c r="M15" s="224"/>
      <c r="N15" s="130" t="s">
        <v>505</v>
      </c>
      <c r="O15" s="130" t="s">
        <v>506</v>
      </c>
      <c r="P15" s="10">
        <v>73</v>
      </c>
      <c r="Q15" s="130" t="s">
        <v>507</v>
      </c>
      <c r="R15" s="201"/>
    </row>
    <row r="16" spans="1:18" s="3" customFormat="1" ht="108.75" hidden="1" customHeight="1" x14ac:dyDescent="0.3">
      <c r="A16" s="234"/>
      <c r="B16" s="234"/>
      <c r="C16" s="233"/>
      <c r="D16" s="130" t="s">
        <v>762</v>
      </c>
      <c r="E16" s="130" t="s">
        <v>460</v>
      </c>
      <c r="F16" s="130">
        <v>1</v>
      </c>
      <c r="G16" s="130" t="s">
        <v>459</v>
      </c>
      <c r="H16" s="130" t="s">
        <v>763</v>
      </c>
      <c r="I16" s="130" t="s">
        <v>455</v>
      </c>
      <c r="J16" s="130" t="s">
        <v>455</v>
      </c>
      <c r="K16" s="10">
        <v>0.3</v>
      </c>
      <c r="L16" s="43">
        <v>0.2</v>
      </c>
      <c r="M16" s="34">
        <f>+L16/K16</f>
        <v>0.66666666666666674</v>
      </c>
      <c r="N16" s="130" t="s">
        <v>505</v>
      </c>
      <c r="O16" s="130" t="s">
        <v>506</v>
      </c>
      <c r="P16" s="10">
        <v>73</v>
      </c>
      <c r="Q16" s="130" t="s">
        <v>507</v>
      </c>
      <c r="R16" s="130" t="s">
        <v>730</v>
      </c>
    </row>
    <row r="17" spans="1:18" s="3" customFormat="1" ht="142.5" hidden="1" customHeight="1" x14ac:dyDescent="0.3">
      <c r="A17" s="234"/>
      <c r="B17" s="234"/>
      <c r="C17" s="233"/>
      <c r="D17" s="233" t="s">
        <v>458</v>
      </c>
      <c r="E17" s="233">
        <v>10</v>
      </c>
      <c r="F17" s="233">
        <v>12</v>
      </c>
      <c r="G17" s="199" t="s">
        <v>457</v>
      </c>
      <c r="H17" s="130" t="s">
        <v>456</v>
      </c>
      <c r="I17" s="233" t="s">
        <v>455</v>
      </c>
      <c r="J17" s="233" t="s">
        <v>455</v>
      </c>
      <c r="K17" s="225">
        <v>8</v>
      </c>
      <c r="L17" s="245">
        <v>7</v>
      </c>
      <c r="M17" s="222">
        <f>+L17/K17</f>
        <v>0.875</v>
      </c>
      <c r="N17" s="130" t="s">
        <v>620</v>
      </c>
      <c r="O17" s="130" t="s">
        <v>619</v>
      </c>
      <c r="P17" s="130" t="s">
        <v>618</v>
      </c>
      <c r="Q17" s="130" t="s">
        <v>689</v>
      </c>
      <c r="R17" s="199" t="s">
        <v>792</v>
      </c>
    </row>
    <row r="18" spans="1:18" s="3" customFormat="1" ht="110.4" hidden="1" x14ac:dyDescent="0.3">
      <c r="A18" s="234"/>
      <c r="B18" s="234"/>
      <c r="C18" s="233"/>
      <c r="D18" s="233"/>
      <c r="E18" s="233"/>
      <c r="F18" s="233"/>
      <c r="G18" s="201"/>
      <c r="H18" s="130" t="s">
        <v>454</v>
      </c>
      <c r="I18" s="233"/>
      <c r="J18" s="233"/>
      <c r="K18" s="226"/>
      <c r="L18" s="246"/>
      <c r="M18" s="224"/>
      <c r="N18" s="130" t="s">
        <v>517</v>
      </c>
      <c r="O18" s="130" t="s">
        <v>520</v>
      </c>
      <c r="P18" s="10">
        <v>284</v>
      </c>
      <c r="Q18" s="130" t="s">
        <v>563</v>
      </c>
      <c r="R18" s="201"/>
    </row>
    <row r="19" spans="1:18" s="3" customFormat="1" ht="96" hidden="1" customHeight="1" x14ac:dyDescent="0.3">
      <c r="A19" s="234"/>
      <c r="B19" s="234"/>
      <c r="C19" s="233"/>
      <c r="D19" s="130" t="s">
        <v>453</v>
      </c>
      <c r="E19" s="133">
        <v>0.2</v>
      </c>
      <c r="F19" s="133">
        <v>0.6</v>
      </c>
      <c r="G19" s="133" t="s">
        <v>452</v>
      </c>
      <c r="H19" s="130" t="s">
        <v>451</v>
      </c>
      <c r="I19" s="133" t="s">
        <v>447</v>
      </c>
      <c r="J19" s="133" t="s">
        <v>447</v>
      </c>
      <c r="K19" s="133">
        <v>0.1</v>
      </c>
      <c r="L19" s="44">
        <v>0.05</v>
      </c>
      <c r="M19" s="138">
        <f>L19/K19</f>
        <v>0.5</v>
      </c>
      <c r="N19" s="130" t="s">
        <v>624</v>
      </c>
      <c r="O19" s="130" t="s">
        <v>623</v>
      </c>
      <c r="P19" s="130" t="s">
        <v>622</v>
      </c>
      <c r="Q19" s="130" t="s">
        <v>621</v>
      </c>
      <c r="R19" s="130" t="s">
        <v>793</v>
      </c>
    </row>
    <row r="20" spans="1:18" s="3" customFormat="1" ht="114.75" hidden="1" customHeight="1" x14ac:dyDescent="0.3">
      <c r="A20" s="234"/>
      <c r="B20" s="234"/>
      <c r="C20" s="233"/>
      <c r="D20" s="130" t="s">
        <v>450</v>
      </c>
      <c r="E20" s="133">
        <v>0.2</v>
      </c>
      <c r="F20" s="133">
        <v>0.8</v>
      </c>
      <c r="G20" s="133" t="s">
        <v>449</v>
      </c>
      <c r="H20" s="130" t="s">
        <v>448</v>
      </c>
      <c r="I20" s="133" t="s">
        <v>447</v>
      </c>
      <c r="J20" s="133" t="s">
        <v>447</v>
      </c>
      <c r="K20" s="133">
        <v>0.35</v>
      </c>
      <c r="L20" s="41">
        <v>0.2</v>
      </c>
      <c r="M20" s="138">
        <f>L20/K20</f>
        <v>0.57142857142857151</v>
      </c>
      <c r="N20" s="130" t="s">
        <v>624</v>
      </c>
      <c r="O20" s="130" t="s">
        <v>623</v>
      </c>
      <c r="P20" s="130" t="s">
        <v>622</v>
      </c>
      <c r="Q20" s="130" t="s">
        <v>621</v>
      </c>
      <c r="R20" s="130" t="s">
        <v>764</v>
      </c>
    </row>
    <row r="21" spans="1:18" s="3" customFormat="1" ht="92.25" hidden="1" customHeight="1" x14ac:dyDescent="0.3">
      <c r="A21" s="234"/>
      <c r="B21" s="234"/>
      <c r="C21" s="233"/>
      <c r="D21" s="130" t="s">
        <v>446</v>
      </c>
      <c r="E21" s="130">
        <v>10</v>
      </c>
      <c r="F21" s="130">
        <v>30</v>
      </c>
      <c r="G21" s="130" t="s">
        <v>445</v>
      </c>
      <c r="H21" s="130" t="s">
        <v>444</v>
      </c>
      <c r="I21" s="249" t="s">
        <v>443</v>
      </c>
      <c r="J21" s="249" t="s">
        <v>443</v>
      </c>
      <c r="K21" s="141">
        <v>0.1</v>
      </c>
      <c r="L21" s="42">
        <v>0.05</v>
      </c>
      <c r="M21" s="138">
        <f>L21/K21</f>
        <v>0.5</v>
      </c>
      <c r="N21" s="130" t="s">
        <v>514</v>
      </c>
      <c r="O21" s="130" t="s">
        <v>515</v>
      </c>
      <c r="P21" s="130">
        <v>190</v>
      </c>
      <c r="Q21" s="142" t="s">
        <v>516</v>
      </c>
      <c r="R21" s="130" t="s">
        <v>794</v>
      </c>
    </row>
    <row r="22" spans="1:18" s="3" customFormat="1" ht="71.25" hidden="1" customHeight="1" x14ac:dyDescent="0.3">
      <c r="A22" s="234"/>
      <c r="B22" s="234" t="s">
        <v>442</v>
      </c>
      <c r="C22" s="233" t="s">
        <v>441</v>
      </c>
      <c r="D22" s="130" t="s">
        <v>440</v>
      </c>
      <c r="E22" s="133">
        <v>0.2</v>
      </c>
      <c r="F22" s="133">
        <v>0.8</v>
      </c>
      <c r="G22" s="133" t="s">
        <v>437</v>
      </c>
      <c r="H22" s="130" t="s">
        <v>439</v>
      </c>
      <c r="I22" s="249"/>
      <c r="J22" s="249"/>
      <c r="K22" s="133">
        <v>0.02</v>
      </c>
      <c r="L22" s="41">
        <v>0.02</v>
      </c>
      <c r="M22" s="58">
        <f>L22/K22*1</f>
        <v>1</v>
      </c>
      <c r="N22" s="130" t="s">
        <v>628</v>
      </c>
      <c r="O22" s="130" t="s">
        <v>627</v>
      </c>
      <c r="P22" s="130" t="s">
        <v>626</v>
      </c>
      <c r="Q22" s="142" t="s">
        <v>625</v>
      </c>
      <c r="R22" s="130" t="s">
        <v>583</v>
      </c>
    </row>
    <row r="23" spans="1:18" s="3" customFormat="1" ht="102" hidden="1" customHeight="1" x14ac:dyDescent="0.3">
      <c r="A23" s="234"/>
      <c r="B23" s="234"/>
      <c r="C23" s="233"/>
      <c r="D23" s="130" t="s">
        <v>438</v>
      </c>
      <c r="E23" s="133">
        <v>0.1</v>
      </c>
      <c r="F23" s="133">
        <v>0.3</v>
      </c>
      <c r="G23" s="133" t="s">
        <v>437</v>
      </c>
      <c r="H23" s="130" t="s">
        <v>436</v>
      </c>
      <c r="I23" s="249"/>
      <c r="J23" s="215"/>
      <c r="K23" s="134">
        <v>0.03</v>
      </c>
      <c r="L23" s="136">
        <v>0.03</v>
      </c>
      <c r="M23" s="137">
        <v>1</v>
      </c>
      <c r="N23" s="130" t="s">
        <v>628</v>
      </c>
      <c r="O23" s="130" t="s">
        <v>627</v>
      </c>
      <c r="P23" s="130" t="s">
        <v>626</v>
      </c>
      <c r="Q23" s="142" t="s">
        <v>625</v>
      </c>
      <c r="R23" s="131" t="s">
        <v>784</v>
      </c>
    </row>
    <row r="24" spans="1:18" s="3" customFormat="1" ht="48.75" hidden="1" customHeight="1" x14ac:dyDescent="0.3">
      <c r="A24" s="234" t="s">
        <v>435</v>
      </c>
      <c r="B24" s="234" t="s">
        <v>434</v>
      </c>
      <c r="C24" s="233" t="s">
        <v>433</v>
      </c>
      <c r="D24" s="233" t="s">
        <v>432</v>
      </c>
      <c r="E24" s="215" t="s">
        <v>407</v>
      </c>
      <c r="F24" s="199">
        <v>1</v>
      </c>
      <c r="G24" s="215" t="s">
        <v>431</v>
      </c>
      <c r="H24" s="140" t="s">
        <v>430</v>
      </c>
      <c r="I24" s="249" t="s">
        <v>415</v>
      </c>
      <c r="J24" s="249" t="s">
        <v>415</v>
      </c>
      <c r="K24" s="225">
        <v>1</v>
      </c>
      <c r="L24" s="245">
        <v>1</v>
      </c>
      <c r="M24" s="264">
        <f>L24/K24*1</f>
        <v>1</v>
      </c>
      <c r="N24" s="130" t="s">
        <v>508</v>
      </c>
      <c r="O24" s="130" t="s">
        <v>528</v>
      </c>
      <c r="P24" s="130">
        <v>232</v>
      </c>
      <c r="Q24" s="130" t="s">
        <v>527</v>
      </c>
      <c r="R24" s="199" t="s">
        <v>765</v>
      </c>
    </row>
    <row r="25" spans="1:18" s="3" customFormat="1" ht="90" hidden="1" customHeight="1" x14ac:dyDescent="0.3">
      <c r="A25" s="234"/>
      <c r="B25" s="234"/>
      <c r="C25" s="233"/>
      <c r="D25" s="233"/>
      <c r="E25" s="216"/>
      <c r="F25" s="201"/>
      <c r="G25" s="216"/>
      <c r="H25" s="140" t="s">
        <v>429</v>
      </c>
      <c r="I25" s="249"/>
      <c r="J25" s="249"/>
      <c r="K25" s="226"/>
      <c r="L25" s="246"/>
      <c r="M25" s="265"/>
      <c r="N25" s="130" t="s">
        <v>508</v>
      </c>
      <c r="O25" s="130" t="s">
        <v>528</v>
      </c>
      <c r="P25" s="130">
        <v>232</v>
      </c>
      <c r="Q25" s="130" t="s">
        <v>527</v>
      </c>
      <c r="R25" s="201"/>
    </row>
    <row r="26" spans="1:18" s="3" customFormat="1" ht="120" customHeight="1" x14ac:dyDescent="0.3">
      <c r="A26" s="234"/>
      <c r="B26" s="234"/>
      <c r="C26" s="233" t="s">
        <v>428</v>
      </c>
      <c r="D26" s="130" t="s">
        <v>427</v>
      </c>
      <c r="E26" s="133" t="s">
        <v>407</v>
      </c>
      <c r="F26" s="130">
        <v>1</v>
      </c>
      <c r="G26" s="133" t="s">
        <v>426</v>
      </c>
      <c r="H26" s="130" t="s">
        <v>425</v>
      </c>
      <c r="I26" s="249" t="s">
        <v>415</v>
      </c>
      <c r="J26" s="249" t="s">
        <v>415</v>
      </c>
      <c r="K26" s="10">
        <v>0.1</v>
      </c>
      <c r="L26" s="38">
        <v>0.1</v>
      </c>
      <c r="M26" s="60">
        <v>0.3</v>
      </c>
      <c r="N26" s="130" t="s">
        <v>810</v>
      </c>
      <c r="O26" s="130" t="s">
        <v>811</v>
      </c>
      <c r="P26" s="130">
        <v>157</v>
      </c>
      <c r="Q26" s="142" t="s">
        <v>625</v>
      </c>
      <c r="R26" s="130" t="s">
        <v>766</v>
      </c>
    </row>
    <row r="27" spans="1:18" s="3" customFormat="1" ht="75.75" customHeight="1" x14ac:dyDescent="0.3">
      <c r="A27" s="234"/>
      <c r="B27" s="234"/>
      <c r="C27" s="233"/>
      <c r="D27" s="130" t="s">
        <v>424</v>
      </c>
      <c r="E27" s="133">
        <v>0.8</v>
      </c>
      <c r="F27" s="133">
        <v>0.8</v>
      </c>
      <c r="G27" s="133" t="s">
        <v>423</v>
      </c>
      <c r="H27" s="130" t="s">
        <v>422</v>
      </c>
      <c r="I27" s="249"/>
      <c r="J27" s="249"/>
      <c r="K27" s="10">
        <v>0.4</v>
      </c>
      <c r="L27" s="38" t="s">
        <v>38</v>
      </c>
      <c r="M27" s="55" t="s">
        <v>38</v>
      </c>
      <c r="N27" s="130"/>
      <c r="O27" s="130"/>
      <c r="P27" s="130"/>
      <c r="Q27" s="142"/>
      <c r="R27" s="142" t="s">
        <v>584</v>
      </c>
    </row>
    <row r="28" spans="1:18" s="3" customFormat="1" ht="92.25" hidden="1" customHeight="1" x14ac:dyDescent="0.3">
      <c r="A28" s="234"/>
      <c r="B28" s="234"/>
      <c r="C28" s="233"/>
      <c r="D28" s="130" t="s">
        <v>421</v>
      </c>
      <c r="E28" s="130" t="s">
        <v>421</v>
      </c>
      <c r="F28" s="130" t="s">
        <v>421</v>
      </c>
      <c r="G28" s="130" t="s">
        <v>421</v>
      </c>
      <c r="H28" s="130" t="s">
        <v>421</v>
      </c>
      <c r="I28" s="249"/>
      <c r="J28" s="249"/>
      <c r="K28" s="130">
        <v>0.1</v>
      </c>
      <c r="L28" s="38">
        <v>0.1</v>
      </c>
      <c r="M28" s="61">
        <f>+L28/K28</f>
        <v>1</v>
      </c>
      <c r="N28" s="130" t="s">
        <v>633</v>
      </c>
      <c r="O28" s="130" t="s">
        <v>632</v>
      </c>
      <c r="P28" s="130" t="s">
        <v>631</v>
      </c>
      <c r="Q28" s="142" t="s">
        <v>630</v>
      </c>
      <c r="R28" s="130" t="s">
        <v>767</v>
      </c>
    </row>
    <row r="29" spans="1:18" s="3" customFormat="1" ht="86.25" customHeight="1" x14ac:dyDescent="0.3">
      <c r="A29" s="234"/>
      <c r="B29" s="139" t="s">
        <v>420</v>
      </c>
      <c r="C29" s="130" t="s">
        <v>419</v>
      </c>
      <c r="D29" s="130" t="s">
        <v>418</v>
      </c>
      <c r="E29" s="130" t="s">
        <v>384</v>
      </c>
      <c r="F29" s="130">
        <v>1</v>
      </c>
      <c r="G29" s="130" t="s">
        <v>417</v>
      </c>
      <c r="H29" s="130" t="s">
        <v>416</v>
      </c>
      <c r="I29" s="130" t="s">
        <v>415</v>
      </c>
      <c r="J29" s="130" t="s">
        <v>415</v>
      </c>
      <c r="K29" s="10">
        <v>0.1</v>
      </c>
      <c r="L29" s="38" t="s">
        <v>38</v>
      </c>
      <c r="M29" s="62" t="s">
        <v>38</v>
      </c>
      <c r="N29" s="130" t="s">
        <v>514</v>
      </c>
      <c r="O29" s="130" t="s">
        <v>515</v>
      </c>
      <c r="P29" s="130">
        <v>190</v>
      </c>
      <c r="Q29" s="142" t="s">
        <v>516</v>
      </c>
      <c r="R29" s="39" t="s">
        <v>768</v>
      </c>
    </row>
    <row r="30" spans="1:18" s="3" customFormat="1" ht="114" hidden="1" customHeight="1" x14ac:dyDescent="0.3">
      <c r="A30" s="234"/>
      <c r="B30" s="234" t="s">
        <v>414</v>
      </c>
      <c r="C30" s="233" t="s">
        <v>413</v>
      </c>
      <c r="D30" s="130" t="s">
        <v>412</v>
      </c>
      <c r="E30" s="130" t="s">
        <v>321</v>
      </c>
      <c r="F30" s="130" t="s">
        <v>320</v>
      </c>
      <c r="G30" s="130" t="s">
        <v>411</v>
      </c>
      <c r="H30" s="130" t="s">
        <v>410</v>
      </c>
      <c r="I30" s="233" t="s">
        <v>409</v>
      </c>
      <c r="J30" s="233" t="s">
        <v>409</v>
      </c>
      <c r="K30" s="10">
        <v>6</v>
      </c>
      <c r="L30" s="38">
        <v>6</v>
      </c>
      <c r="M30" s="61">
        <f t="shared" ref="M30:M37" si="1">L30/K30*1</f>
        <v>1</v>
      </c>
      <c r="N30" s="130" t="s">
        <v>511</v>
      </c>
      <c r="O30" s="130" t="s">
        <v>522</v>
      </c>
      <c r="P30" s="10">
        <v>132</v>
      </c>
      <c r="Q30" s="130" t="s">
        <v>523</v>
      </c>
      <c r="R30" s="130" t="s">
        <v>769</v>
      </c>
    </row>
    <row r="31" spans="1:18" s="3" customFormat="1" ht="87" hidden="1" customHeight="1" x14ac:dyDescent="0.3">
      <c r="A31" s="234"/>
      <c r="B31" s="234"/>
      <c r="C31" s="233"/>
      <c r="D31" s="130" t="s">
        <v>408</v>
      </c>
      <c r="E31" s="133" t="s">
        <v>407</v>
      </c>
      <c r="F31" s="130">
        <v>1</v>
      </c>
      <c r="G31" s="130" t="s">
        <v>406</v>
      </c>
      <c r="H31" s="130" t="s">
        <v>405</v>
      </c>
      <c r="I31" s="233"/>
      <c r="J31" s="233"/>
      <c r="K31" s="10">
        <v>0.4</v>
      </c>
      <c r="L31" s="38">
        <v>0.4</v>
      </c>
      <c r="M31" s="61">
        <f t="shared" si="1"/>
        <v>1</v>
      </c>
      <c r="N31" s="130" t="s">
        <v>511</v>
      </c>
      <c r="O31" s="130" t="s">
        <v>522</v>
      </c>
      <c r="P31" s="130">
        <v>134</v>
      </c>
      <c r="Q31" s="130" t="s">
        <v>524</v>
      </c>
      <c r="R31" s="130" t="s">
        <v>585</v>
      </c>
    </row>
    <row r="32" spans="1:18" s="3" customFormat="1" ht="120" hidden="1" customHeight="1" x14ac:dyDescent="0.3">
      <c r="A32" s="234"/>
      <c r="B32" s="234"/>
      <c r="C32" s="233" t="s">
        <v>404</v>
      </c>
      <c r="D32" s="130" t="s">
        <v>403</v>
      </c>
      <c r="E32" s="130">
        <v>8</v>
      </c>
      <c r="F32" s="130">
        <v>12</v>
      </c>
      <c r="G32" s="130" t="s">
        <v>402</v>
      </c>
      <c r="H32" s="130" t="s">
        <v>401</v>
      </c>
      <c r="I32" s="233" t="s">
        <v>400</v>
      </c>
      <c r="J32" s="233" t="s">
        <v>400</v>
      </c>
      <c r="K32" s="10">
        <v>0.4</v>
      </c>
      <c r="L32" s="38">
        <v>0.4</v>
      </c>
      <c r="M32" s="61">
        <f t="shared" si="1"/>
        <v>1</v>
      </c>
      <c r="N32" s="130" t="s">
        <v>514</v>
      </c>
      <c r="O32" s="130" t="s">
        <v>525</v>
      </c>
      <c r="P32" s="10">
        <v>186</v>
      </c>
      <c r="Q32" s="130" t="s">
        <v>526</v>
      </c>
      <c r="R32" s="130" t="s">
        <v>586</v>
      </c>
    </row>
    <row r="33" spans="1:22" s="3" customFormat="1" ht="104.25" customHeight="1" x14ac:dyDescent="0.3">
      <c r="A33" s="234"/>
      <c r="B33" s="234"/>
      <c r="C33" s="233"/>
      <c r="D33" s="130" t="s">
        <v>399</v>
      </c>
      <c r="E33" s="130" t="s">
        <v>384</v>
      </c>
      <c r="F33" s="130">
        <v>1</v>
      </c>
      <c r="G33" s="130" t="s">
        <v>398</v>
      </c>
      <c r="H33" s="130" t="s">
        <v>397</v>
      </c>
      <c r="I33" s="233"/>
      <c r="J33" s="233"/>
      <c r="K33" s="10">
        <v>0.4</v>
      </c>
      <c r="L33" s="38" t="s">
        <v>38</v>
      </c>
      <c r="M33" s="63" t="s">
        <v>38</v>
      </c>
      <c r="N33" s="130" t="s">
        <v>514</v>
      </c>
      <c r="O33" s="130" t="s">
        <v>525</v>
      </c>
      <c r="P33" s="10">
        <v>186</v>
      </c>
      <c r="Q33" s="130" t="s">
        <v>526</v>
      </c>
      <c r="R33" s="130" t="s">
        <v>770</v>
      </c>
    </row>
    <row r="34" spans="1:22" s="3" customFormat="1" ht="111" hidden="1" customHeight="1" x14ac:dyDescent="0.3">
      <c r="A34" s="234"/>
      <c r="B34" s="234" t="s">
        <v>396</v>
      </c>
      <c r="C34" s="233" t="s">
        <v>395</v>
      </c>
      <c r="D34" s="130" t="s">
        <v>394</v>
      </c>
      <c r="E34" s="130" t="s">
        <v>384</v>
      </c>
      <c r="F34" s="130">
        <v>1</v>
      </c>
      <c r="G34" s="130" t="s">
        <v>393</v>
      </c>
      <c r="H34" s="130" t="s">
        <v>392</v>
      </c>
      <c r="I34" s="233" t="s">
        <v>391</v>
      </c>
      <c r="J34" s="233" t="s">
        <v>391</v>
      </c>
      <c r="K34" s="10">
        <v>0.4</v>
      </c>
      <c r="L34" s="38">
        <v>0.2</v>
      </c>
      <c r="M34" s="138">
        <f>L34/K34</f>
        <v>0.5</v>
      </c>
      <c r="N34" s="130" t="s">
        <v>508</v>
      </c>
      <c r="O34" s="130" t="s">
        <v>509</v>
      </c>
      <c r="P34" s="10">
        <v>226</v>
      </c>
      <c r="Q34" s="130" t="s">
        <v>510</v>
      </c>
      <c r="R34" s="130" t="s">
        <v>708</v>
      </c>
    </row>
    <row r="35" spans="1:22" s="3" customFormat="1" ht="90" hidden="1" customHeight="1" x14ac:dyDescent="0.3">
      <c r="A35" s="234"/>
      <c r="B35" s="234"/>
      <c r="C35" s="233"/>
      <c r="D35" s="130" t="s">
        <v>390</v>
      </c>
      <c r="E35" s="130" t="s">
        <v>384</v>
      </c>
      <c r="F35" s="130">
        <v>1</v>
      </c>
      <c r="G35" s="130" t="s">
        <v>389</v>
      </c>
      <c r="H35" s="130" t="s">
        <v>388</v>
      </c>
      <c r="I35" s="233"/>
      <c r="J35" s="233"/>
      <c r="K35" s="40">
        <v>10</v>
      </c>
      <c r="L35" s="38">
        <v>10</v>
      </c>
      <c r="M35" s="58">
        <f t="shared" si="1"/>
        <v>1</v>
      </c>
      <c r="N35" s="130" t="s">
        <v>785</v>
      </c>
      <c r="O35" s="130" t="s">
        <v>771</v>
      </c>
      <c r="P35" s="130">
        <v>157</v>
      </c>
      <c r="Q35" s="142" t="s">
        <v>772</v>
      </c>
      <c r="R35" s="130" t="s">
        <v>786</v>
      </c>
    </row>
    <row r="36" spans="1:22" s="3" customFormat="1" ht="117.75" hidden="1" customHeight="1" x14ac:dyDescent="0.3">
      <c r="A36" s="234"/>
      <c r="B36" s="234" t="s">
        <v>387</v>
      </c>
      <c r="C36" s="233" t="s">
        <v>386</v>
      </c>
      <c r="D36" s="130" t="s">
        <v>385</v>
      </c>
      <c r="E36" s="130" t="s">
        <v>384</v>
      </c>
      <c r="F36" s="130">
        <v>1</v>
      </c>
      <c r="G36" s="130" t="s">
        <v>372</v>
      </c>
      <c r="H36" s="130" t="s">
        <v>383</v>
      </c>
      <c r="I36" s="233" t="s">
        <v>363</v>
      </c>
      <c r="J36" s="233" t="s">
        <v>363</v>
      </c>
      <c r="K36" s="40">
        <v>10</v>
      </c>
      <c r="L36" s="38">
        <v>10</v>
      </c>
      <c r="M36" s="58">
        <f t="shared" si="1"/>
        <v>1</v>
      </c>
      <c r="N36" s="130" t="s">
        <v>638</v>
      </c>
      <c r="O36" s="130" t="s">
        <v>637</v>
      </c>
      <c r="P36" s="130" t="s">
        <v>635</v>
      </c>
      <c r="Q36" s="130" t="s">
        <v>634</v>
      </c>
      <c r="R36" s="130" t="s">
        <v>787</v>
      </c>
    </row>
    <row r="37" spans="1:22" s="3" customFormat="1" ht="93" hidden="1" customHeight="1" x14ac:dyDescent="0.3">
      <c r="A37" s="234"/>
      <c r="B37" s="234"/>
      <c r="C37" s="233"/>
      <c r="D37" s="250" t="s">
        <v>382</v>
      </c>
      <c r="E37" s="215">
        <v>0.2</v>
      </c>
      <c r="F37" s="215">
        <v>0.8</v>
      </c>
      <c r="G37" s="215" t="s">
        <v>372</v>
      </c>
      <c r="H37" s="130" t="s">
        <v>381</v>
      </c>
      <c r="I37" s="233"/>
      <c r="J37" s="233"/>
      <c r="K37" s="202">
        <v>0.1</v>
      </c>
      <c r="L37" s="247">
        <v>0.1</v>
      </c>
      <c r="M37" s="222">
        <f t="shared" si="1"/>
        <v>1</v>
      </c>
      <c r="N37" s="130" t="s">
        <v>638</v>
      </c>
      <c r="O37" s="130" t="s">
        <v>637</v>
      </c>
      <c r="P37" s="130" t="s">
        <v>635</v>
      </c>
      <c r="Q37" s="130" t="s">
        <v>634</v>
      </c>
      <c r="R37" s="199" t="s">
        <v>799</v>
      </c>
    </row>
    <row r="38" spans="1:22" s="3" customFormat="1" ht="77.25" hidden="1" customHeight="1" x14ac:dyDescent="0.3">
      <c r="A38" s="234"/>
      <c r="B38" s="234"/>
      <c r="C38" s="233"/>
      <c r="D38" s="250"/>
      <c r="E38" s="216"/>
      <c r="F38" s="216"/>
      <c r="G38" s="216"/>
      <c r="H38" s="130" t="s">
        <v>380</v>
      </c>
      <c r="I38" s="233"/>
      <c r="J38" s="233"/>
      <c r="K38" s="203"/>
      <c r="L38" s="248"/>
      <c r="M38" s="224"/>
      <c r="N38" s="130" t="s">
        <v>514</v>
      </c>
      <c r="O38" s="130" t="s">
        <v>515</v>
      </c>
      <c r="P38" s="130">
        <v>190</v>
      </c>
      <c r="Q38" s="142" t="s">
        <v>516</v>
      </c>
      <c r="R38" s="201"/>
    </row>
    <row r="39" spans="1:22" s="3" customFormat="1" ht="81.75" hidden="1" customHeight="1" x14ac:dyDescent="0.3">
      <c r="A39" s="234"/>
      <c r="B39" s="234"/>
      <c r="C39" s="233"/>
      <c r="D39" s="130" t="s">
        <v>379</v>
      </c>
      <c r="E39" s="130">
        <v>1</v>
      </c>
      <c r="F39" s="130">
        <v>1</v>
      </c>
      <c r="G39" s="130" t="s">
        <v>378</v>
      </c>
      <c r="H39" s="130" t="s">
        <v>377</v>
      </c>
      <c r="I39" s="233"/>
      <c r="J39" s="233"/>
      <c r="K39" s="10">
        <v>0.6</v>
      </c>
      <c r="L39" s="38">
        <v>0.5</v>
      </c>
      <c r="M39" s="58">
        <f>L39/K39*1</f>
        <v>0.83333333333333337</v>
      </c>
      <c r="N39" s="130" t="s">
        <v>642</v>
      </c>
      <c r="O39" s="130" t="s">
        <v>709</v>
      </c>
      <c r="P39" s="130">
        <v>234</v>
      </c>
      <c r="Q39" s="142" t="s">
        <v>710</v>
      </c>
      <c r="R39" s="130" t="s">
        <v>773</v>
      </c>
    </row>
    <row r="40" spans="1:22" s="3" customFormat="1" ht="90" hidden="1" customHeight="1" x14ac:dyDescent="0.3">
      <c r="A40" s="234" t="s">
        <v>376</v>
      </c>
      <c r="B40" s="234" t="s">
        <v>375</v>
      </c>
      <c r="C40" s="233" t="s">
        <v>374</v>
      </c>
      <c r="D40" s="233" t="s">
        <v>373</v>
      </c>
      <c r="E40" s="233">
        <v>1</v>
      </c>
      <c r="F40" s="233">
        <v>1</v>
      </c>
      <c r="G40" s="215" t="s">
        <v>372</v>
      </c>
      <c r="H40" s="140" t="s">
        <v>371</v>
      </c>
      <c r="I40" s="249" t="s">
        <v>363</v>
      </c>
      <c r="J40" s="249" t="s">
        <v>363</v>
      </c>
      <c r="K40" s="271">
        <v>0.6</v>
      </c>
      <c r="L40" s="245">
        <v>0.6</v>
      </c>
      <c r="M40" s="222">
        <f>L40/K40*1</f>
        <v>1</v>
      </c>
      <c r="N40" s="130" t="s">
        <v>643</v>
      </c>
      <c r="O40" s="130" t="s">
        <v>641</v>
      </c>
      <c r="P40" s="130" t="s">
        <v>754</v>
      </c>
      <c r="Q40" s="130" t="s">
        <v>639</v>
      </c>
      <c r="R40" s="199" t="s">
        <v>651</v>
      </c>
    </row>
    <row r="41" spans="1:22" s="3" customFormat="1" ht="124.2" hidden="1" x14ac:dyDescent="0.3">
      <c r="A41" s="234"/>
      <c r="B41" s="234"/>
      <c r="C41" s="233"/>
      <c r="D41" s="233"/>
      <c r="E41" s="233"/>
      <c r="F41" s="233"/>
      <c r="G41" s="216"/>
      <c r="H41" s="130" t="s">
        <v>370</v>
      </c>
      <c r="I41" s="249"/>
      <c r="J41" s="249"/>
      <c r="K41" s="272"/>
      <c r="L41" s="246"/>
      <c r="M41" s="224"/>
      <c r="N41" s="130" t="s">
        <v>643</v>
      </c>
      <c r="O41" s="130" t="s">
        <v>725</v>
      </c>
      <c r="P41" s="130" t="s">
        <v>753</v>
      </c>
      <c r="Q41" s="130" t="s">
        <v>639</v>
      </c>
      <c r="R41" s="201"/>
    </row>
    <row r="42" spans="1:22" s="3" customFormat="1" ht="145.5" hidden="1" customHeight="1" x14ac:dyDescent="0.3">
      <c r="A42" s="234"/>
      <c r="B42" s="234"/>
      <c r="C42" s="233" t="s">
        <v>369</v>
      </c>
      <c r="D42" s="130" t="s">
        <v>368</v>
      </c>
      <c r="E42" s="130" t="s">
        <v>367</v>
      </c>
      <c r="F42" s="130" t="s">
        <v>366</v>
      </c>
      <c r="G42" s="215" t="s">
        <v>365</v>
      </c>
      <c r="H42" s="130" t="s">
        <v>364</v>
      </c>
      <c r="I42" s="249" t="s">
        <v>363</v>
      </c>
      <c r="J42" s="249" t="s">
        <v>363</v>
      </c>
      <c r="K42" s="10">
        <v>1</v>
      </c>
      <c r="L42" s="38">
        <v>1</v>
      </c>
      <c r="M42" s="58">
        <f t="shared" ref="M42:M47" si="2">L42/K42*1</f>
        <v>1</v>
      </c>
      <c r="N42" s="130" t="s">
        <v>643</v>
      </c>
      <c r="O42" s="130" t="s">
        <v>641</v>
      </c>
      <c r="P42" s="130" t="s">
        <v>752</v>
      </c>
      <c r="Q42" s="130" t="s">
        <v>639</v>
      </c>
      <c r="R42" s="131" t="s">
        <v>800</v>
      </c>
    </row>
    <row r="43" spans="1:22" s="3" customFormat="1" ht="145.5" customHeight="1" x14ac:dyDescent="0.3">
      <c r="A43" s="234"/>
      <c r="B43" s="234"/>
      <c r="C43" s="233"/>
      <c r="D43" s="130" t="s">
        <v>339</v>
      </c>
      <c r="E43" s="130" t="s">
        <v>145</v>
      </c>
      <c r="F43" s="130">
        <v>3</v>
      </c>
      <c r="G43" s="216"/>
      <c r="H43" s="130" t="s">
        <v>362</v>
      </c>
      <c r="I43" s="249"/>
      <c r="J43" s="249"/>
      <c r="K43" s="10">
        <v>1</v>
      </c>
      <c r="L43" s="38" t="s">
        <v>38</v>
      </c>
      <c r="M43" s="64" t="s">
        <v>38</v>
      </c>
      <c r="N43" s="130" t="s">
        <v>529</v>
      </c>
      <c r="O43" s="130" t="s">
        <v>530</v>
      </c>
      <c r="P43" s="10">
        <v>250</v>
      </c>
      <c r="Q43" s="130" t="s">
        <v>531</v>
      </c>
      <c r="R43" s="130" t="s">
        <v>774</v>
      </c>
    </row>
    <row r="44" spans="1:22" s="3" customFormat="1" ht="87" hidden="1" customHeight="1" x14ac:dyDescent="0.3">
      <c r="A44" s="234"/>
      <c r="B44" s="234"/>
      <c r="C44" s="130" t="s">
        <v>361</v>
      </c>
      <c r="D44" s="130" t="s">
        <v>360</v>
      </c>
      <c r="E44" s="130">
        <v>4</v>
      </c>
      <c r="F44" s="130">
        <v>10</v>
      </c>
      <c r="G44" s="130" t="s">
        <v>325</v>
      </c>
      <c r="H44" s="130" t="s">
        <v>359</v>
      </c>
      <c r="I44" s="130" t="s">
        <v>358</v>
      </c>
      <c r="J44" s="130" t="s">
        <v>358</v>
      </c>
      <c r="K44" s="10">
        <v>20</v>
      </c>
      <c r="L44" s="38">
        <v>20</v>
      </c>
      <c r="M44" s="58">
        <f t="shared" si="2"/>
        <v>1</v>
      </c>
      <c r="N44" s="130" t="s">
        <v>514</v>
      </c>
      <c r="O44" s="130" t="s">
        <v>515</v>
      </c>
      <c r="P44" s="130">
        <v>190</v>
      </c>
      <c r="Q44" s="142" t="s">
        <v>516</v>
      </c>
      <c r="R44" s="39" t="s">
        <v>788</v>
      </c>
    </row>
    <row r="45" spans="1:22" s="3" customFormat="1" ht="74.25" hidden="1" customHeight="1" x14ac:dyDescent="0.3">
      <c r="A45" s="234"/>
      <c r="B45" s="234" t="s">
        <v>357</v>
      </c>
      <c r="C45" s="233" t="s">
        <v>356</v>
      </c>
      <c r="D45" s="130" t="s">
        <v>355</v>
      </c>
      <c r="E45" s="130">
        <v>1</v>
      </c>
      <c r="F45" s="130">
        <v>1</v>
      </c>
      <c r="G45" s="130" t="s">
        <v>354</v>
      </c>
      <c r="H45" s="130" t="s">
        <v>353</v>
      </c>
      <c r="I45" s="233" t="s">
        <v>352</v>
      </c>
      <c r="J45" s="233" t="s">
        <v>352</v>
      </c>
      <c r="K45" s="10">
        <v>13</v>
      </c>
      <c r="L45" s="38">
        <v>13</v>
      </c>
      <c r="M45" s="58">
        <f t="shared" si="2"/>
        <v>1</v>
      </c>
      <c r="N45" s="130" t="s">
        <v>514</v>
      </c>
      <c r="O45" s="130" t="s">
        <v>515</v>
      </c>
      <c r="P45" s="130">
        <v>190</v>
      </c>
      <c r="Q45" s="142" t="s">
        <v>516</v>
      </c>
      <c r="R45" s="142" t="s">
        <v>775</v>
      </c>
      <c r="S45" s="130"/>
      <c r="T45" s="130"/>
      <c r="U45" s="130"/>
      <c r="V45" s="142"/>
    </row>
    <row r="46" spans="1:22" s="3" customFormat="1" ht="84.75" hidden="1" customHeight="1" x14ac:dyDescent="0.3">
      <c r="A46" s="234"/>
      <c r="B46" s="234"/>
      <c r="C46" s="233"/>
      <c r="D46" s="130" t="s">
        <v>351</v>
      </c>
      <c r="E46" s="130">
        <v>25</v>
      </c>
      <c r="F46" s="130"/>
      <c r="G46" s="130" t="s">
        <v>346</v>
      </c>
      <c r="H46" s="130" t="s">
        <v>350</v>
      </c>
      <c r="I46" s="233"/>
      <c r="J46" s="233"/>
      <c r="K46" s="10">
        <v>1</v>
      </c>
      <c r="L46" s="38">
        <v>3</v>
      </c>
      <c r="M46" s="58">
        <f t="shared" si="2"/>
        <v>3</v>
      </c>
      <c r="N46" s="130" t="s">
        <v>514</v>
      </c>
      <c r="O46" s="130" t="s">
        <v>515</v>
      </c>
      <c r="P46" s="130">
        <v>190</v>
      </c>
      <c r="Q46" s="142" t="s">
        <v>516</v>
      </c>
      <c r="R46" s="130" t="s">
        <v>757</v>
      </c>
      <c r="S46" s="130"/>
      <c r="T46" s="130"/>
      <c r="U46" s="130"/>
      <c r="V46" s="142"/>
    </row>
    <row r="47" spans="1:22" s="3" customFormat="1" ht="51" hidden="1" customHeight="1" x14ac:dyDescent="0.3">
      <c r="A47" s="234"/>
      <c r="B47" s="234" t="s">
        <v>349</v>
      </c>
      <c r="C47" s="233" t="s">
        <v>348</v>
      </c>
      <c r="D47" s="233" t="s">
        <v>347</v>
      </c>
      <c r="E47" s="233">
        <v>13</v>
      </c>
      <c r="F47" s="233">
        <v>13</v>
      </c>
      <c r="G47" s="199" t="s">
        <v>346</v>
      </c>
      <c r="H47" s="130" t="s">
        <v>345</v>
      </c>
      <c r="I47" s="233" t="s">
        <v>344</v>
      </c>
      <c r="J47" s="233" t="s">
        <v>344</v>
      </c>
      <c r="K47" s="225">
        <v>13</v>
      </c>
      <c r="L47" s="245">
        <v>13</v>
      </c>
      <c r="M47" s="222">
        <f t="shared" si="2"/>
        <v>1</v>
      </c>
      <c r="N47" s="130" t="s">
        <v>514</v>
      </c>
      <c r="O47" s="130" t="s">
        <v>515</v>
      </c>
      <c r="P47" s="130">
        <v>190</v>
      </c>
      <c r="Q47" s="142" t="s">
        <v>516</v>
      </c>
      <c r="R47" s="199" t="s">
        <v>796</v>
      </c>
    </row>
    <row r="48" spans="1:22" s="3" customFormat="1" ht="69" hidden="1" x14ac:dyDescent="0.3">
      <c r="A48" s="234"/>
      <c r="B48" s="234"/>
      <c r="C48" s="233"/>
      <c r="D48" s="233"/>
      <c r="E48" s="233"/>
      <c r="F48" s="233"/>
      <c r="G48" s="200"/>
      <c r="H48" s="130" t="s">
        <v>343</v>
      </c>
      <c r="I48" s="233"/>
      <c r="J48" s="233"/>
      <c r="K48" s="269"/>
      <c r="L48" s="270"/>
      <c r="M48" s="223"/>
      <c r="N48" s="130" t="s">
        <v>511</v>
      </c>
      <c r="O48" s="130" t="s">
        <v>512</v>
      </c>
      <c r="P48" s="130">
        <v>157</v>
      </c>
      <c r="Q48" s="142" t="s">
        <v>513</v>
      </c>
      <c r="R48" s="200"/>
    </row>
    <row r="49" spans="1:18" s="3" customFormat="1" ht="69" hidden="1" x14ac:dyDescent="0.3">
      <c r="A49" s="234"/>
      <c r="B49" s="234"/>
      <c r="C49" s="233"/>
      <c r="D49" s="233"/>
      <c r="E49" s="233"/>
      <c r="F49" s="233"/>
      <c r="G49" s="200"/>
      <c r="H49" s="130" t="s">
        <v>342</v>
      </c>
      <c r="I49" s="233"/>
      <c r="J49" s="233"/>
      <c r="K49" s="269"/>
      <c r="L49" s="270"/>
      <c r="M49" s="223"/>
      <c r="N49" s="130" t="s">
        <v>514</v>
      </c>
      <c r="O49" s="130" t="s">
        <v>515</v>
      </c>
      <c r="P49" s="130">
        <v>190</v>
      </c>
      <c r="Q49" s="142" t="s">
        <v>516</v>
      </c>
      <c r="R49" s="200"/>
    </row>
    <row r="50" spans="1:18" s="3" customFormat="1" ht="33.75" hidden="1" customHeight="1" x14ac:dyDescent="0.3">
      <c r="A50" s="234"/>
      <c r="B50" s="234"/>
      <c r="C50" s="233"/>
      <c r="D50" s="233"/>
      <c r="E50" s="233"/>
      <c r="F50" s="233"/>
      <c r="G50" s="200"/>
      <c r="H50" s="130" t="s">
        <v>341</v>
      </c>
      <c r="I50" s="233"/>
      <c r="J50" s="233"/>
      <c r="K50" s="269"/>
      <c r="L50" s="270"/>
      <c r="M50" s="223"/>
      <c r="N50" s="130" t="s">
        <v>514</v>
      </c>
      <c r="O50" s="130" t="s">
        <v>515</v>
      </c>
      <c r="P50" s="130">
        <v>190</v>
      </c>
      <c r="Q50" s="142" t="s">
        <v>516</v>
      </c>
      <c r="R50" s="200"/>
    </row>
    <row r="51" spans="1:18" s="3" customFormat="1" ht="69" hidden="1" x14ac:dyDescent="0.3">
      <c r="A51" s="234"/>
      <c r="B51" s="234"/>
      <c r="C51" s="233"/>
      <c r="D51" s="233"/>
      <c r="E51" s="233"/>
      <c r="F51" s="233"/>
      <c r="G51" s="201"/>
      <c r="H51" s="140" t="s">
        <v>340</v>
      </c>
      <c r="I51" s="233"/>
      <c r="J51" s="233"/>
      <c r="K51" s="226"/>
      <c r="L51" s="246"/>
      <c r="M51" s="224"/>
      <c r="N51" s="130" t="s">
        <v>514</v>
      </c>
      <c r="O51" s="130" t="s">
        <v>515</v>
      </c>
      <c r="P51" s="130">
        <v>190</v>
      </c>
      <c r="Q51" s="142" t="s">
        <v>516</v>
      </c>
      <c r="R51" s="201"/>
    </row>
    <row r="52" spans="1:18" s="3" customFormat="1" ht="48.75" customHeight="1" x14ac:dyDescent="0.3">
      <c r="A52" s="234"/>
      <c r="B52" s="234"/>
      <c r="C52" s="233"/>
      <c r="D52" s="233" t="s">
        <v>339</v>
      </c>
      <c r="E52" s="130" t="s">
        <v>145</v>
      </c>
      <c r="F52" s="130">
        <v>3</v>
      </c>
      <c r="G52" s="199" t="s">
        <v>338</v>
      </c>
      <c r="H52" s="130" t="s">
        <v>337</v>
      </c>
      <c r="I52" s="233"/>
      <c r="J52" s="233"/>
      <c r="K52" s="225">
        <v>1</v>
      </c>
      <c r="L52" s="245" t="s">
        <v>38</v>
      </c>
      <c r="M52" s="275" t="s">
        <v>38</v>
      </c>
      <c r="N52" s="130" t="s">
        <v>643</v>
      </c>
      <c r="O52" s="130" t="s">
        <v>641</v>
      </c>
      <c r="P52" s="130" t="s">
        <v>640</v>
      </c>
      <c r="Q52" s="130" t="s">
        <v>639</v>
      </c>
      <c r="R52" s="199" t="s">
        <v>652</v>
      </c>
    </row>
    <row r="53" spans="1:18" s="3" customFormat="1" ht="165.6" x14ac:dyDescent="0.3">
      <c r="A53" s="234"/>
      <c r="B53" s="234"/>
      <c r="C53" s="233"/>
      <c r="D53" s="233"/>
      <c r="E53" s="130"/>
      <c r="F53" s="130"/>
      <c r="G53" s="201"/>
      <c r="H53" s="130" t="s">
        <v>336</v>
      </c>
      <c r="I53" s="233"/>
      <c r="J53" s="233"/>
      <c r="K53" s="226"/>
      <c r="L53" s="246"/>
      <c r="M53" s="276"/>
      <c r="N53" s="130" t="s">
        <v>647</v>
      </c>
      <c r="O53" s="130" t="s">
        <v>646</v>
      </c>
      <c r="P53" s="130" t="s">
        <v>645</v>
      </c>
      <c r="Q53" s="130" t="s">
        <v>644</v>
      </c>
      <c r="R53" s="201"/>
    </row>
    <row r="54" spans="1:18" s="3" customFormat="1" ht="70.5" hidden="1" customHeight="1" x14ac:dyDescent="0.3">
      <c r="A54" s="234"/>
      <c r="B54" s="234"/>
      <c r="C54" s="130" t="s">
        <v>335</v>
      </c>
      <c r="D54" s="130" t="s">
        <v>334</v>
      </c>
      <c r="E54" s="130">
        <v>8</v>
      </c>
      <c r="F54" s="130">
        <v>12</v>
      </c>
      <c r="G54" s="130" t="s">
        <v>333</v>
      </c>
      <c r="H54" s="130" t="s">
        <v>332</v>
      </c>
      <c r="I54" s="130" t="s">
        <v>331</v>
      </c>
      <c r="J54" s="130" t="s">
        <v>331</v>
      </c>
      <c r="K54" s="130">
        <v>10</v>
      </c>
      <c r="L54" s="142">
        <v>10</v>
      </c>
      <c r="M54" s="61">
        <f>L54/K54*1</f>
        <v>1</v>
      </c>
      <c r="N54" s="130" t="s">
        <v>514</v>
      </c>
      <c r="O54" s="130" t="s">
        <v>515</v>
      </c>
      <c r="P54" s="130" t="s">
        <v>653</v>
      </c>
      <c r="Q54" s="142" t="s">
        <v>654</v>
      </c>
      <c r="R54" s="39" t="s">
        <v>741</v>
      </c>
    </row>
    <row r="55" spans="1:18" s="3" customFormat="1" ht="78.75" hidden="1" customHeight="1" x14ac:dyDescent="0.3">
      <c r="A55" s="251" t="s">
        <v>153</v>
      </c>
      <c r="B55" s="234" t="s">
        <v>330</v>
      </c>
      <c r="C55" s="233" t="s">
        <v>329</v>
      </c>
      <c r="D55" s="130" t="s">
        <v>328</v>
      </c>
      <c r="E55" s="130">
        <v>20</v>
      </c>
      <c r="F55" s="130">
        <v>54</v>
      </c>
      <c r="G55" s="130" t="s">
        <v>325</v>
      </c>
      <c r="H55" s="140" t="s">
        <v>327</v>
      </c>
      <c r="I55" s="233" t="s">
        <v>285</v>
      </c>
      <c r="J55" s="233" t="s">
        <v>285</v>
      </c>
      <c r="K55" s="130" t="s">
        <v>705</v>
      </c>
      <c r="L55" s="142" t="s">
        <v>705</v>
      </c>
      <c r="M55" s="65">
        <v>1</v>
      </c>
      <c r="N55" s="130" t="s">
        <v>505</v>
      </c>
      <c r="O55" s="130" t="s">
        <v>506</v>
      </c>
      <c r="P55" s="10">
        <v>73</v>
      </c>
      <c r="Q55" s="130" t="s">
        <v>507</v>
      </c>
      <c r="R55" s="130" t="s">
        <v>789</v>
      </c>
    </row>
    <row r="56" spans="1:18" s="3" customFormat="1" ht="93.75" hidden="1" customHeight="1" x14ac:dyDescent="0.3">
      <c r="A56" s="252"/>
      <c r="B56" s="234"/>
      <c r="C56" s="233"/>
      <c r="D56" s="130" t="s">
        <v>326</v>
      </c>
      <c r="E56" s="130">
        <v>20</v>
      </c>
      <c r="F56" s="130">
        <v>54</v>
      </c>
      <c r="G56" s="130" t="s">
        <v>325</v>
      </c>
      <c r="H56" s="140" t="s">
        <v>324</v>
      </c>
      <c r="I56" s="233"/>
      <c r="J56" s="233"/>
      <c r="K56" s="130">
        <v>3</v>
      </c>
      <c r="L56" s="142">
        <v>35</v>
      </c>
      <c r="M56" s="61">
        <f>L56/K56*1</f>
        <v>11.666666666666666</v>
      </c>
      <c r="N56" s="130" t="s">
        <v>505</v>
      </c>
      <c r="O56" s="130" t="s">
        <v>506</v>
      </c>
      <c r="P56" s="10">
        <v>73</v>
      </c>
      <c r="Q56" s="130" t="s">
        <v>507</v>
      </c>
      <c r="R56" s="130" t="s">
        <v>736</v>
      </c>
    </row>
    <row r="57" spans="1:18" s="3" customFormat="1" ht="84.75" customHeight="1" x14ac:dyDescent="0.3">
      <c r="A57" s="252"/>
      <c r="B57" s="234"/>
      <c r="C57" s="233" t="s">
        <v>323</v>
      </c>
      <c r="D57" s="130" t="s">
        <v>322</v>
      </c>
      <c r="E57" s="130" t="s">
        <v>321</v>
      </c>
      <c r="F57" s="130" t="s">
        <v>320</v>
      </c>
      <c r="G57" s="130" t="s">
        <v>319</v>
      </c>
      <c r="H57" s="10" t="s">
        <v>318</v>
      </c>
      <c r="I57" s="233" t="s">
        <v>294</v>
      </c>
      <c r="J57" s="233" t="s">
        <v>294</v>
      </c>
      <c r="K57" s="130">
        <v>5</v>
      </c>
      <c r="L57" s="142" t="s">
        <v>38</v>
      </c>
      <c r="M57" s="66" t="s">
        <v>38</v>
      </c>
      <c r="N57" s="130" t="s">
        <v>505</v>
      </c>
      <c r="O57" s="130" t="s">
        <v>506</v>
      </c>
      <c r="P57" s="10">
        <v>73</v>
      </c>
      <c r="Q57" s="130" t="s">
        <v>507</v>
      </c>
      <c r="R57" s="130" t="s">
        <v>587</v>
      </c>
    </row>
    <row r="58" spans="1:18" s="3" customFormat="1" ht="157.5" hidden="1" customHeight="1" x14ac:dyDescent="0.3">
      <c r="A58" s="252"/>
      <c r="B58" s="234"/>
      <c r="C58" s="233"/>
      <c r="D58" s="130" t="s">
        <v>317</v>
      </c>
      <c r="E58" s="130" t="s">
        <v>145</v>
      </c>
      <c r="F58" s="130">
        <v>3</v>
      </c>
      <c r="G58" s="130" t="s">
        <v>316</v>
      </c>
      <c r="H58" s="130" t="s">
        <v>315</v>
      </c>
      <c r="I58" s="233"/>
      <c r="J58" s="233"/>
      <c r="K58" s="130">
        <v>1</v>
      </c>
      <c r="L58" s="142">
        <v>1</v>
      </c>
      <c r="M58" s="61">
        <f>L58/K58*1</f>
        <v>1</v>
      </c>
      <c r="N58" s="130" t="s">
        <v>505</v>
      </c>
      <c r="O58" s="130" t="s">
        <v>506</v>
      </c>
      <c r="P58" s="10">
        <v>73</v>
      </c>
      <c r="Q58" s="130" t="s">
        <v>507</v>
      </c>
      <c r="R58" s="131" t="s">
        <v>731</v>
      </c>
    </row>
    <row r="59" spans="1:18" s="3" customFormat="1" ht="63.75" hidden="1" customHeight="1" x14ac:dyDescent="0.3">
      <c r="A59" s="252"/>
      <c r="B59" s="234"/>
      <c r="C59" s="233"/>
      <c r="D59" s="233" t="s">
        <v>314</v>
      </c>
      <c r="E59" s="130">
        <v>1</v>
      </c>
      <c r="F59" s="130">
        <v>5</v>
      </c>
      <c r="G59" s="199" t="s">
        <v>313</v>
      </c>
      <c r="H59" s="140" t="s">
        <v>312</v>
      </c>
      <c r="I59" s="233"/>
      <c r="J59" s="233"/>
      <c r="K59" s="199">
        <v>1</v>
      </c>
      <c r="L59" s="204">
        <v>4</v>
      </c>
      <c r="M59" s="264">
        <f>L59/K59*1</f>
        <v>4</v>
      </c>
      <c r="N59" s="130" t="s">
        <v>505</v>
      </c>
      <c r="O59" s="130" t="s">
        <v>506</v>
      </c>
      <c r="P59" s="10">
        <v>73</v>
      </c>
      <c r="Q59" s="130" t="s">
        <v>507</v>
      </c>
      <c r="R59" s="199" t="s">
        <v>588</v>
      </c>
    </row>
    <row r="60" spans="1:18" s="3" customFormat="1" ht="124.2" hidden="1" x14ac:dyDescent="0.3">
      <c r="A60" s="252"/>
      <c r="B60" s="234"/>
      <c r="C60" s="233"/>
      <c r="D60" s="233"/>
      <c r="E60" s="130"/>
      <c r="F60" s="130"/>
      <c r="G60" s="201"/>
      <c r="H60" s="140" t="s">
        <v>311</v>
      </c>
      <c r="I60" s="233"/>
      <c r="J60" s="233"/>
      <c r="K60" s="201"/>
      <c r="L60" s="205"/>
      <c r="M60" s="265"/>
      <c r="N60" s="130" t="s">
        <v>505</v>
      </c>
      <c r="O60" s="130" t="s">
        <v>506</v>
      </c>
      <c r="P60" s="10">
        <v>73</v>
      </c>
      <c r="Q60" s="130" t="s">
        <v>507</v>
      </c>
      <c r="R60" s="201"/>
    </row>
    <row r="61" spans="1:18" s="3" customFormat="1" ht="96" hidden="1" customHeight="1" x14ac:dyDescent="0.3">
      <c r="A61" s="252"/>
      <c r="B61" s="234"/>
      <c r="C61" s="233"/>
      <c r="D61" s="130" t="s">
        <v>310</v>
      </c>
      <c r="E61" s="130">
        <v>1</v>
      </c>
      <c r="F61" s="130">
        <v>1</v>
      </c>
      <c r="G61" s="130" t="s">
        <v>309</v>
      </c>
      <c r="H61" s="140" t="s">
        <v>308</v>
      </c>
      <c r="I61" s="233"/>
      <c r="J61" s="233"/>
      <c r="K61" s="130">
        <v>10</v>
      </c>
      <c r="L61" s="142">
        <v>10</v>
      </c>
      <c r="M61" s="61">
        <f>L61/K61*1</f>
        <v>1</v>
      </c>
      <c r="N61" s="130" t="s">
        <v>505</v>
      </c>
      <c r="O61" s="130" t="s">
        <v>506</v>
      </c>
      <c r="P61" s="10">
        <v>73</v>
      </c>
      <c r="Q61" s="130" t="s">
        <v>507</v>
      </c>
      <c r="R61" s="130" t="s">
        <v>734</v>
      </c>
    </row>
    <row r="62" spans="1:18" s="3" customFormat="1" ht="84.75" hidden="1" customHeight="1" x14ac:dyDescent="0.3">
      <c r="A62" s="252"/>
      <c r="B62" s="234"/>
      <c r="C62" s="233"/>
      <c r="D62" s="130" t="s">
        <v>307</v>
      </c>
      <c r="E62" s="130" t="s">
        <v>145</v>
      </c>
      <c r="F62" s="130">
        <v>3</v>
      </c>
      <c r="G62" s="130" t="s">
        <v>306</v>
      </c>
      <c r="H62" s="140" t="s">
        <v>305</v>
      </c>
      <c r="I62" s="233"/>
      <c r="J62" s="233"/>
      <c r="K62" s="130">
        <v>1</v>
      </c>
      <c r="L62" s="142">
        <v>1</v>
      </c>
      <c r="M62" s="61">
        <v>1</v>
      </c>
      <c r="N62" s="130" t="s">
        <v>505</v>
      </c>
      <c r="O62" s="130" t="s">
        <v>506</v>
      </c>
      <c r="P62" s="10">
        <v>73</v>
      </c>
      <c r="Q62" s="130" t="s">
        <v>507</v>
      </c>
      <c r="R62" s="130" t="s">
        <v>589</v>
      </c>
    </row>
    <row r="63" spans="1:18" s="3" customFormat="1" ht="67.5" hidden="1" customHeight="1" x14ac:dyDescent="0.3">
      <c r="A63" s="252"/>
      <c r="B63" s="234"/>
      <c r="C63" s="233" t="s">
        <v>304</v>
      </c>
      <c r="D63" s="233" t="s">
        <v>303</v>
      </c>
      <c r="E63" s="249">
        <v>0.2</v>
      </c>
      <c r="F63" s="249">
        <v>0.7</v>
      </c>
      <c r="G63" s="215" t="s">
        <v>302</v>
      </c>
      <c r="H63" s="140" t="s">
        <v>301</v>
      </c>
      <c r="I63" s="249" t="s">
        <v>294</v>
      </c>
      <c r="J63" s="249" t="s">
        <v>294</v>
      </c>
      <c r="K63" s="199">
        <v>10</v>
      </c>
      <c r="L63" s="204">
        <v>10</v>
      </c>
      <c r="M63" s="264">
        <f>L63/K63*1</f>
        <v>1</v>
      </c>
      <c r="N63" s="130" t="s">
        <v>532</v>
      </c>
      <c r="O63" s="130" t="s">
        <v>533</v>
      </c>
      <c r="P63" s="10">
        <v>91</v>
      </c>
      <c r="Q63" s="130" t="s">
        <v>534</v>
      </c>
      <c r="R63" s="199" t="s">
        <v>735</v>
      </c>
    </row>
    <row r="64" spans="1:18" s="3" customFormat="1" ht="82.8" hidden="1" x14ac:dyDescent="0.3">
      <c r="A64" s="252"/>
      <c r="B64" s="234"/>
      <c r="C64" s="233"/>
      <c r="D64" s="233"/>
      <c r="E64" s="249"/>
      <c r="F64" s="249"/>
      <c r="G64" s="220"/>
      <c r="H64" s="130" t="s">
        <v>300</v>
      </c>
      <c r="I64" s="249"/>
      <c r="J64" s="249"/>
      <c r="K64" s="200"/>
      <c r="L64" s="260"/>
      <c r="M64" s="277"/>
      <c r="N64" s="130" t="s">
        <v>532</v>
      </c>
      <c r="O64" s="130" t="s">
        <v>533</v>
      </c>
      <c r="P64" s="10">
        <v>91</v>
      </c>
      <c r="Q64" s="130" t="s">
        <v>534</v>
      </c>
      <c r="R64" s="200"/>
    </row>
    <row r="65" spans="1:18" s="3" customFormat="1" ht="82.8" hidden="1" x14ac:dyDescent="0.3">
      <c r="A65" s="252"/>
      <c r="B65" s="234"/>
      <c r="C65" s="233"/>
      <c r="D65" s="233"/>
      <c r="E65" s="249"/>
      <c r="F65" s="249"/>
      <c r="G65" s="216"/>
      <c r="H65" s="130" t="s">
        <v>299</v>
      </c>
      <c r="I65" s="249"/>
      <c r="J65" s="249"/>
      <c r="K65" s="201"/>
      <c r="L65" s="205"/>
      <c r="M65" s="265"/>
      <c r="N65" s="130" t="s">
        <v>532</v>
      </c>
      <c r="O65" s="130" t="s">
        <v>533</v>
      </c>
      <c r="P65" s="10">
        <v>91</v>
      </c>
      <c r="Q65" s="130" t="s">
        <v>534</v>
      </c>
      <c r="R65" s="201"/>
    </row>
    <row r="66" spans="1:18" s="3" customFormat="1" ht="41.25" hidden="1" customHeight="1" x14ac:dyDescent="0.3">
      <c r="A66" s="252"/>
      <c r="B66" s="234"/>
      <c r="C66" s="233" t="s">
        <v>298</v>
      </c>
      <c r="D66" s="233" t="s">
        <v>297</v>
      </c>
      <c r="E66" s="133">
        <v>0.2</v>
      </c>
      <c r="F66" s="133">
        <v>0.6</v>
      </c>
      <c r="G66" s="215" t="s">
        <v>296</v>
      </c>
      <c r="H66" s="130" t="s">
        <v>295</v>
      </c>
      <c r="I66" s="249" t="s">
        <v>294</v>
      </c>
      <c r="J66" s="249" t="s">
        <v>294</v>
      </c>
      <c r="K66" s="199">
        <v>11</v>
      </c>
      <c r="L66" s="204">
        <v>11</v>
      </c>
      <c r="M66" s="264">
        <f>L66/K66*1</f>
        <v>1</v>
      </c>
      <c r="N66" s="130" t="s">
        <v>505</v>
      </c>
      <c r="O66" s="130" t="s">
        <v>506</v>
      </c>
      <c r="P66" s="10">
        <v>73</v>
      </c>
      <c r="Q66" s="130" t="s">
        <v>507</v>
      </c>
      <c r="R66" s="199" t="s">
        <v>590</v>
      </c>
    </row>
    <row r="67" spans="1:18" s="3" customFormat="1" ht="96.6" hidden="1" x14ac:dyDescent="0.3">
      <c r="A67" s="252"/>
      <c r="B67" s="234"/>
      <c r="C67" s="233"/>
      <c r="D67" s="233"/>
      <c r="E67" s="133"/>
      <c r="F67" s="133"/>
      <c r="G67" s="216"/>
      <c r="H67" s="140" t="s">
        <v>293</v>
      </c>
      <c r="I67" s="249"/>
      <c r="J67" s="249"/>
      <c r="K67" s="201"/>
      <c r="L67" s="205"/>
      <c r="M67" s="265"/>
      <c r="N67" s="130" t="s">
        <v>505</v>
      </c>
      <c r="O67" s="130" t="s">
        <v>506</v>
      </c>
      <c r="P67" s="10">
        <v>73</v>
      </c>
      <c r="Q67" s="130" t="s">
        <v>507</v>
      </c>
      <c r="R67" s="201"/>
    </row>
    <row r="68" spans="1:18" s="3" customFormat="1" ht="52.5" hidden="1" customHeight="1" x14ac:dyDescent="0.3">
      <c r="A68" s="252"/>
      <c r="B68" s="234"/>
      <c r="C68" s="233"/>
      <c r="D68" s="130" t="s">
        <v>292</v>
      </c>
      <c r="E68" s="11">
        <v>36</v>
      </c>
      <c r="F68" s="11">
        <v>113</v>
      </c>
      <c r="G68" s="11" t="s">
        <v>291</v>
      </c>
      <c r="H68" s="140" t="s">
        <v>290</v>
      </c>
      <c r="I68" s="249"/>
      <c r="J68" s="249"/>
      <c r="K68" s="130">
        <v>0.5</v>
      </c>
      <c r="L68" s="142">
        <v>0.5</v>
      </c>
      <c r="M68" s="61">
        <v>1</v>
      </c>
      <c r="N68" s="130" t="s">
        <v>505</v>
      </c>
      <c r="O68" s="130" t="s">
        <v>506</v>
      </c>
      <c r="P68" s="10">
        <v>73</v>
      </c>
      <c r="Q68" s="130" t="s">
        <v>507</v>
      </c>
      <c r="R68" s="131" t="s">
        <v>591</v>
      </c>
    </row>
    <row r="69" spans="1:18" s="3" customFormat="1" ht="51" hidden="1" customHeight="1" x14ac:dyDescent="0.3">
      <c r="A69" s="252"/>
      <c r="B69" s="234"/>
      <c r="C69" s="233" t="s">
        <v>289</v>
      </c>
      <c r="D69" s="233" t="s">
        <v>288</v>
      </c>
      <c r="E69" s="130">
        <v>1</v>
      </c>
      <c r="F69" s="130">
        <v>1</v>
      </c>
      <c r="G69" s="199" t="s">
        <v>287</v>
      </c>
      <c r="H69" s="140" t="s">
        <v>286</v>
      </c>
      <c r="I69" s="233" t="s">
        <v>285</v>
      </c>
      <c r="J69" s="233" t="s">
        <v>285</v>
      </c>
      <c r="K69" s="217">
        <v>0.09</v>
      </c>
      <c r="L69" s="217">
        <v>0.09</v>
      </c>
      <c r="M69" s="264">
        <v>1</v>
      </c>
      <c r="N69" s="130" t="s">
        <v>535</v>
      </c>
      <c r="O69" s="130" t="s">
        <v>536</v>
      </c>
      <c r="P69" s="10">
        <v>57</v>
      </c>
      <c r="Q69" s="130" t="s">
        <v>537</v>
      </c>
      <c r="R69" s="199" t="s">
        <v>592</v>
      </c>
    </row>
    <row r="70" spans="1:18" s="3" customFormat="1" ht="40.5" hidden="1" customHeight="1" x14ac:dyDescent="0.3">
      <c r="A70" s="252"/>
      <c r="B70" s="234"/>
      <c r="C70" s="233"/>
      <c r="D70" s="233"/>
      <c r="E70" s="130"/>
      <c r="F70" s="130"/>
      <c r="G70" s="201"/>
      <c r="H70" s="130" t="s">
        <v>284</v>
      </c>
      <c r="I70" s="233"/>
      <c r="J70" s="233"/>
      <c r="K70" s="218"/>
      <c r="L70" s="218"/>
      <c r="M70" s="265"/>
      <c r="N70" s="130" t="s">
        <v>535</v>
      </c>
      <c r="O70" s="130" t="s">
        <v>536</v>
      </c>
      <c r="P70" s="10">
        <v>57</v>
      </c>
      <c r="Q70" s="130" t="s">
        <v>537</v>
      </c>
      <c r="R70" s="201"/>
    </row>
    <row r="71" spans="1:18" s="3" customFormat="1" ht="66.75" customHeight="1" x14ac:dyDescent="0.3">
      <c r="A71" s="252"/>
      <c r="B71" s="234" t="s">
        <v>283</v>
      </c>
      <c r="C71" s="233" t="s">
        <v>282</v>
      </c>
      <c r="D71" s="233" t="s">
        <v>281</v>
      </c>
      <c r="E71" s="133"/>
      <c r="F71" s="133"/>
      <c r="G71" s="215" t="s">
        <v>280</v>
      </c>
      <c r="H71" s="130" t="s">
        <v>279</v>
      </c>
      <c r="I71" s="249" t="s">
        <v>251</v>
      </c>
      <c r="J71" s="249" t="s">
        <v>251</v>
      </c>
      <c r="K71" s="217">
        <v>0.09</v>
      </c>
      <c r="L71" s="217" t="s">
        <v>38</v>
      </c>
      <c r="M71" s="257" t="s">
        <v>38</v>
      </c>
      <c r="N71" s="17"/>
      <c r="O71" s="130" t="s">
        <v>536</v>
      </c>
      <c r="P71" s="10">
        <v>57</v>
      </c>
      <c r="Q71" s="142" t="s">
        <v>513</v>
      </c>
      <c r="R71" s="199" t="s">
        <v>744</v>
      </c>
    </row>
    <row r="72" spans="1:18" s="3" customFormat="1" ht="31.5" customHeight="1" x14ac:dyDescent="0.3">
      <c r="A72" s="252"/>
      <c r="B72" s="234"/>
      <c r="C72" s="233"/>
      <c r="D72" s="233"/>
      <c r="E72" s="133">
        <v>0.32</v>
      </c>
      <c r="F72" s="133">
        <v>95</v>
      </c>
      <c r="G72" s="220"/>
      <c r="H72" s="130" t="s">
        <v>278</v>
      </c>
      <c r="I72" s="249"/>
      <c r="J72" s="249"/>
      <c r="K72" s="221"/>
      <c r="L72" s="221"/>
      <c r="M72" s="258"/>
      <c r="N72" s="130" t="s">
        <v>511</v>
      </c>
      <c r="O72" s="130" t="s">
        <v>512</v>
      </c>
      <c r="P72" s="130">
        <v>57</v>
      </c>
      <c r="Q72" s="142" t="s">
        <v>513</v>
      </c>
      <c r="R72" s="200"/>
    </row>
    <row r="73" spans="1:18" s="3" customFormat="1" ht="96.6" x14ac:dyDescent="0.3">
      <c r="A73" s="252"/>
      <c r="B73" s="234"/>
      <c r="C73" s="233"/>
      <c r="D73" s="233"/>
      <c r="E73" s="133"/>
      <c r="F73" s="133"/>
      <c r="G73" s="216"/>
      <c r="H73" s="130" t="s">
        <v>277</v>
      </c>
      <c r="I73" s="249"/>
      <c r="J73" s="249"/>
      <c r="K73" s="218"/>
      <c r="L73" s="218"/>
      <c r="M73" s="259"/>
      <c r="N73" s="130" t="s">
        <v>511</v>
      </c>
      <c r="O73" s="130" t="s">
        <v>522</v>
      </c>
      <c r="P73" s="130">
        <v>134</v>
      </c>
      <c r="Q73" s="130" t="s">
        <v>524</v>
      </c>
      <c r="R73" s="201"/>
    </row>
    <row r="74" spans="1:18" s="3" customFormat="1" ht="95.25" customHeight="1" x14ac:dyDescent="0.3">
      <c r="A74" s="252"/>
      <c r="B74" s="234"/>
      <c r="C74" s="233"/>
      <c r="D74" s="130" t="s">
        <v>276</v>
      </c>
      <c r="E74" s="130">
        <v>14</v>
      </c>
      <c r="F74" s="130">
        <v>14</v>
      </c>
      <c r="G74" s="130" t="s">
        <v>275</v>
      </c>
      <c r="H74" s="130" t="s">
        <v>274</v>
      </c>
      <c r="I74" s="249"/>
      <c r="J74" s="249"/>
      <c r="K74" s="142" t="s">
        <v>706</v>
      </c>
      <c r="L74" s="27" t="s">
        <v>38</v>
      </c>
      <c r="M74" s="68" t="s">
        <v>38</v>
      </c>
      <c r="N74" s="130" t="s">
        <v>511</v>
      </c>
      <c r="O74" s="130" t="s">
        <v>512</v>
      </c>
      <c r="P74" s="130">
        <v>154</v>
      </c>
      <c r="Q74" s="130" t="s">
        <v>569</v>
      </c>
      <c r="R74" s="130" t="s">
        <v>593</v>
      </c>
    </row>
    <row r="75" spans="1:18" s="3" customFormat="1" ht="75.75" hidden="1" customHeight="1" x14ac:dyDescent="0.3">
      <c r="A75" s="252"/>
      <c r="B75" s="234"/>
      <c r="C75" s="233"/>
      <c r="D75" s="130" t="s">
        <v>273</v>
      </c>
      <c r="E75" s="141">
        <v>0.25</v>
      </c>
      <c r="F75" s="141">
        <v>0.7</v>
      </c>
      <c r="G75" s="133" t="s">
        <v>272</v>
      </c>
      <c r="H75" s="130" t="s">
        <v>271</v>
      </c>
      <c r="I75" s="249"/>
      <c r="J75" s="249"/>
      <c r="K75" s="142">
        <v>1</v>
      </c>
      <c r="L75" s="142">
        <v>1</v>
      </c>
      <c r="M75" s="61">
        <v>1</v>
      </c>
      <c r="N75" s="130" t="s">
        <v>511</v>
      </c>
      <c r="O75" s="130" t="s">
        <v>512</v>
      </c>
      <c r="P75" s="130">
        <v>154</v>
      </c>
      <c r="Q75" s="130" t="s">
        <v>569</v>
      </c>
      <c r="R75" s="142" t="s">
        <v>594</v>
      </c>
    </row>
    <row r="76" spans="1:18" s="3" customFormat="1" ht="99.75" hidden="1" customHeight="1" x14ac:dyDescent="0.3">
      <c r="A76" s="252"/>
      <c r="B76" s="234"/>
      <c r="C76" s="233" t="s">
        <v>270</v>
      </c>
      <c r="D76" s="130" t="s">
        <v>269</v>
      </c>
      <c r="E76" s="130" t="s">
        <v>268</v>
      </c>
      <c r="F76" s="130" t="s">
        <v>267</v>
      </c>
      <c r="G76" s="130" t="s">
        <v>266</v>
      </c>
      <c r="H76" s="130" t="s">
        <v>265</v>
      </c>
      <c r="I76" s="233" t="s">
        <v>251</v>
      </c>
      <c r="J76" s="233" t="s">
        <v>251</v>
      </c>
      <c r="K76" s="142">
        <v>1</v>
      </c>
      <c r="L76" s="142">
        <v>1</v>
      </c>
      <c r="M76" s="61">
        <v>1</v>
      </c>
      <c r="N76" s="130" t="s">
        <v>511</v>
      </c>
      <c r="O76" s="130" t="s">
        <v>568</v>
      </c>
      <c r="P76" s="130">
        <v>162</v>
      </c>
      <c r="Q76" s="130" t="s">
        <v>567</v>
      </c>
      <c r="R76" s="130" t="s">
        <v>745</v>
      </c>
    </row>
    <row r="77" spans="1:18" s="3" customFormat="1" ht="73.5" hidden="1" customHeight="1" x14ac:dyDescent="0.3">
      <c r="A77" s="252"/>
      <c r="B77" s="234"/>
      <c r="C77" s="233"/>
      <c r="D77" s="130" t="s">
        <v>264</v>
      </c>
      <c r="E77" s="130">
        <v>1</v>
      </c>
      <c r="F77" s="130">
        <v>1</v>
      </c>
      <c r="G77" s="130" t="s">
        <v>263</v>
      </c>
      <c r="H77" s="130" t="s">
        <v>262</v>
      </c>
      <c r="I77" s="233"/>
      <c r="J77" s="233"/>
      <c r="K77" s="142">
        <v>1</v>
      </c>
      <c r="L77" s="142">
        <v>1</v>
      </c>
      <c r="M77" s="61">
        <f>L77/K77*1</f>
        <v>1</v>
      </c>
      <c r="N77" s="130" t="s">
        <v>566</v>
      </c>
      <c r="O77" s="130" t="s">
        <v>565</v>
      </c>
      <c r="P77" s="130">
        <v>247</v>
      </c>
      <c r="Q77" s="130" t="s">
        <v>564</v>
      </c>
      <c r="R77" s="130" t="s">
        <v>595</v>
      </c>
    </row>
    <row r="78" spans="1:18" s="3" customFormat="1" ht="69" hidden="1" x14ac:dyDescent="0.3">
      <c r="A78" s="252"/>
      <c r="B78" s="234"/>
      <c r="C78" s="233"/>
      <c r="D78" s="233" t="s">
        <v>261</v>
      </c>
      <c r="E78" s="130">
        <v>1</v>
      </c>
      <c r="F78" s="130">
        <v>2</v>
      </c>
      <c r="G78" s="199" t="s">
        <v>218</v>
      </c>
      <c r="H78" s="130" t="s">
        <v>260</v>
      </c>
      <c r="I78" s="233"/>
      <c r="J78" s="233"/>
      <c r="K78" s="217">
        <v>1</v>
      </c>
      <c r="L78" s="217">
        <v>0.5</v>
      </c>
      <c r="M78" s="219">
        <f>L78/K78</f>
        <v>0.5</v>
      </c>
      <c r="N78" s="130" t="s">
        <v>511</v>
      </c>
      <c r="O78" s="130" t="s">
        <v>512</v>
      </c>
      <c r="P78" s="10">
        <v>57</v>
      </c>
      <c r="Q78" s="142" t="s">
        <v>513</v>
      </c>
      <c r="R78" s="199" t="s">
        <v>596</v>
      </c>
    </row>
    <row r="79" spans="1:18" s="3" customFormat="1" ht="82.8" hidden="1" x14ac:dyDescent="0.3">
      <c r="A79" s="252"/>
      <c r="B79" s="234"/>
      <c r="C79" s="233"/>
      <c r="D79" s="233"/>
      <c r="E79" s="130"/>
      <c r="F79" s="130"/>
      <c r="G79" s="201"/>
      <c r="H79" s="130" t="s">
        <v>259</v>
      </c>
      <c r="I79" s="233"/>
      <c r="J79" s="233"/>
      <c r="K79" s="218"/>
      <c r="L79" s="218"/>
      <c r="M79" s="219"/>
      <c r="N79" s="130" t="s">
        <v>511</v>
      </c>
      <c r="O79" s="130" t="s">
        <v>512</v>
      </c>
      <c r="P79" s="130">
        <v>157</v>
      </c>
      <c r="Q79" s="142" t="s">
        <v>513</v>
      </c>
      <c r="R79" s="201"/>
    </row>
    <row r="80" spans="1:18" s="3" customFormat="1" ht="114" hidden="1" customHeight="1" x14ac:dyDescent="0.3">
      <c r="A80" s="252"/>
      <c r="B80" s="234"/>
      <c r="C80" s="233"/>
      <c r="D80" s="130" t="s">
        <v>258</v>
      </c>
      <c r="E80" s="133">
        <v>1</v>
      </c>
      <c r="F80" s="133">
        <v>1</v>
      </c>
      <c r="G80" s="130" t="s">
        <v>257</v>
      </c>
      <c r="H80" s="130" t="s">
        <v>256</v>
      </c>
      <c r="I80" s="233"/>
      <c r="J80" s="233"/>
      <c r="K80" s="142">
        <v>1</v>
      </c>
      <c r="L80" s="142">
        <v>1</v>
      </c>
      <c r="M80" s="61">
        <f>L80/K80*1</f>
        <v>1</v>
      </c>
      <c r="N80" s="130" t="s">
        <v>511</v>
      </c>
      <c r="O80" s="130" t="s">
        <v>512</v>
      </c>
      <c r="P80" s="130">
        <v>157</v>
      </c>
      <c r="Q80" s="142" t="s">
        <v>513</v>
      </c>
      <c r="R80" s="130" t="s">
        <v>797</v>
      </c>
    </row>
    <row r="81" spans="1:18" s="3" customFormat="1" ht="38.25" hidden="1" customHeight="1" x14ac:dyDescent="0.3">
      <c r="A81" s="252"/>
      <c r="B81" s="234"/>
      <c r="C81" s="233" t="s">
        <v>255</v>
      </c>
      <c r="D81" s="233" t="s">
        <v>254</v>
      </c>
      <c r="E81" s="10"/>
      <c r="F81" s="10"/>
      <c r="G81" s="199" t="s">
        <v>253</v>
      </c>
      <c r="H81" s="130" t="s">
        <v>252</v>
      </c>
      <c r="I81" s="233" t="s">
        <v>251</v>
      </c>
      <c r="J81" s="233" t="s">
        <v>251</v>
      </c>
      <c r="K81" s="204">
        <v>1</v>
      </c>
      <c r="L81" s="204">
        <v>1</v>
      </c>
      <c r="M81" s="261">
        <f>L81/K81</f>
        <v>1</v>
      </c>
      <c r="N81" s="199" t="s">
        <v>538</v>
      </c>
      <c r="O81" s="199" t="s">
        <v>539</v>
      </c>
      <c r="P81" s="199">
        <v>212</v>
      </c>
      <c r="Q81" s="199" t="s">
        <v>540</v>
      </c>
      <c r="R81" s="199" t="s">
        <v>597</v>
      </c>
    </row>
    <row r="82" spans="1:18" s="3" customFormat="1" ht="59.25" hidden="1" customHeight="1" x14ac:dyDescent="0.3">
      <c r="A82" s="252"/>
      <c r="B82" s="234"/>
      <c r="C82" s="233"/>
      <c r="D82" s="233"/>
      <c r="E82" s="10">
        <v>1</v>
      </c>
      <c r="F82" s="10">
        <v>1</v>
      </c>
      <c r="G82" s="200"/>
      <c r="H82" s="130" t="s">
        <v>756</v>
      </c>
      <c r="I82" s="233"/>
      <c r="J82" s="233"/>
      <c r="K82" s="260"/>
      <c r="L82" s="260"/>
      <c r="M82" s="262"/>
      <c r="N82" s="200"/>
      <c r="O82" s="200"/>
      <c r="P82" s="200"/>
      <c r="Q82" s="200"/>
      <c r="R82" s="200"/>
    </row>
    <row r="83" spans="1:18" s="3" customFormat="1" ht="85.5" hidden="1" customHeight="1" x14ac:dyDescent="0.3">
      <c r="A83" s="252"/>
      <c r="B83" s="234"/>
      <c r="C83" s="233"/>
      <c r="D83" s="233"/>
      <c r="E83" s="10"/>
      <c r="F83" s="10"/>
      <c r="G83" s="200"/>
      <c r="H83" s="142" t="s">
        <v>250</v>
      </c>
      <c r="I83" s="233"/>
      <c r="J83" s="233"/>
      <c r="K83" s="260"/>
      <c r="L83" s="260"/>
      <c r="M83" s="262"/>
      <c r="N83" s="200"/>
      <c r="O83" s="200"/>
      <c r="P83" s="200"/>
      <c r="Q83" s="200"/>
      <c r="R83" s="200"/>
    </row>
    <row r="84" spans="1:18" s="3" customFormat="1" ht="85.5" hidden="1" customHeight="1" x14ac:dyDescent="0.3">
      <c r="A84" s="252"/>
      <c r="B84" s="234"/>
      <c r="C84" s="233"/>
      <c r="D84" s="233"/>
      <c r="E84" s="10"/>
      <c r="F84" s="10"/>
      <c r="G84" s="201"/>
      <c r="H84" s="130" t="s">
        <v>249</v>
      </c>
      <c r="I84" s="233"/>
      <c r="J84" s="233"/>
      <c r="K84" s="205"/>
      <c r="L84" s="205"/>
      <c r="M84" s="263"/>
      <c r="N84" s="201"/>
      <c r="O84" s="201"/>
      <c r="P84" s="201"/>
      <c r="Q84" s="201"/>
      <c r="R84" s="201"/>
    </row>
    <row r="85" spans="1:18" s="3" customFormat="1" ht="78" hidden="1" customHeight="1" x14ac:dyDescent="0.3">
      <c r="A85" s="252"/>
      <c r="B85" s="234"/>
      <c r="C85" s="233"/>
      <c r="D85" s="130" t="s">
        <v>248</v>
      </c>
      <c r="E85" s="10">
        <v>1</v>
      </c>
      <c r="F85" s="10">
        <v>1</v>
      </c>
      <c r="G85" s="130" t="s">
        <v>247</v>
      </c>
      <c r="H85" s="130" t="s">
        <v>246</v>
      </c>
      <c r="I85" s="233"/>
      <c r="J85" s="233"/>
      <c r="K85" s="27">
        <v>0.1</v>
      </c>
      <c r="L85" s="142">
        <v>10</v>
      </c>
      <c r="M85" s="61">
        <f>L85*K85</f>
        <v>1</v>
      </c>
      <c r="N85" s="130" t="s">
        <v>511</v>
      </c>
      <c r="O85" s="130" t="s">
        <v>522</v>
      </c>
      <c r="P85" s="10">
        <v>135</v>
      </c>
      <c r="Q85" s="130" t="s">
        <v>541</v>
      </c>
      <c r="R85" s="130" t="s">
        <v>790</v>
      </c>
    </row>
    <row r="86" spans="1:18" s="3" customFormat="1" ht="41.25" hidden="1" customHeight="1" x14ac:dyDescent="0.3">
      <c r="A86" s="252"/>
      <c r="B86" s="234"/>
      <c r="C86" s="233" t="s">
        <v>245</v>
      </c>
      <c r="D86" s="233" t="s">
        <v>244</v>
      </c>
      <c r="E86" s="202">
        <v>0.3</v>
      </c>
      <c r="F86" s="202">
        <v>1</v>
      </c>
      <c r="G86" s="215" t="s">
        <v>243</v>
      </c>
      <c r="H86" s="130" t="s">
        <v>242</v>
      </c>
      <c r="I86" s="249" t="s">
        <v>228</v>
      </c>
      <c r="J86" s="249" t="s">
        <v>228</v>
      </c>
      <c r="K86" s="217">
        <v>0.3</v>
      </c>
      <c r="L86" s="217">
        <v>0.15</v>
      </c>
      <c r="M86" s="219">
        <f>L86/K86</f>
        <v>0.5</v>
      </c>
      <c r="N86" s="130" t="s">
        <v>511</v>
      </c>
      <c r="O86" s="130" t="s">
        <v>512</v>
      </c>
      <c r="P86" s="130">
        <v>157</v>
      </c>
      <c r="Q86" s="142" t="s">
        <v>513</v>
      </c>
      <c r="R86" s="199" t="s">
        <v>598</v>
      </c>
    </row>
    <row r="87" spans="1:18" s="3" customFormat="1" ht="82.8" hidden="1" x14ac:dyDescent="0.3">
      <c r="A87" s="252"/>
      <c r="B87" s="234"/>
      <c r="C87" s="233"/>
      <c r="D87" s="233"/>
      <c r="E87" s="203"/>
      <c r="F87" s="203"/>
      <c r="G87" s="216"/>
      <c r="H87" s="130" t="s">
        <v>241</v>
      </c>
      <c r="I87" s="249"/>
      <c r="J87" s="249"/>
      <c r="K87" s="218"/>
      <c r="L87" s="218"/>
      <c r="M87" s="219"/>
      <c r="N87" s="130" t="s">
        <v>538</v>
      </c>
      <c r="O87" s="130" t="s">
        <v>539</v>
      </c>
      <c r="P87" s="130">
        <v>212</v>
      </c>
      <c r="Q87" s="130" t="s">
        <v>540</v>
      </c>
      <c r="R87" s="201"/>
    </row>
    <row r="88" spans="1:18" s="3" customFormat="1" ht="75.75" customHeight="1" x14ac:dyDescent="0.3">
      <c r="A88" s="252"/>
      <c r="B88" s="234"/>
      <c r="C88" s="233"/>
      <c r="D88" s="130" t="s">
        <v>240</v>
      </c>
      <c r="E88" s="141">
        <v>0.3</v>
      </c>
      <c r="F88" s="141">
        <v>1</v>
      </c>
      <c r="G88" s="133" t="s">
        <v>239</v>
      </c>
      <c r="H88" s="130" t="s">
        <v>238</v>
      </c>
      <c r="I88" s="249"/>
      <c r="J88" s="249"/>
      <c r="K88" s="27">
        <v>0.1</v>
      </c>
      <c r="L88" s="142">
        <v>0</v>
      </c>
      <c r="M88" s="66" t="s">
        <v>38</v>
      </c>
      <c r="N88" s="130" t="s">
        <v>511</v>
      </c>
      <c r="O88" s="130" t="s">
        <v>542</v>
      </c>
      <c r="P88" s="10">
        <v>149</v>
      </c>
      <c r="Q88" s="130" t="s">
        <v>543</v>
      </c>
      <c r="R88" s="131" t="s">
        <v>599</v>
      </c>
    </row>
    <row r="89" spans="1:18" s="3" customFormat="1" ht="51.75" hidden="1" customHeight="1" x14ac:dyDescent="0.3">
      <c r="A89" s="252"/>
      <c r="B89" s="234"/>
      <c r="C89" s="233"/>
      <c r="D89" s="233" t="s">
        <v>237</v>
      </c>
      <c r="E89" s="202">
        <v>0.3</v>
      </c>
      <c r="F89" s="202">
        <v>1</v>
      </c>
      <c r="G89" s="215" t="s">
        <v>236</v>
      </c>
      <c r="H89" s="130" t="s">
        <v>235</v>
      </c>
      <c r="I89" s="249"/>
      <c r="J89" s="249"/>
      <c r="K89" s="217">
        <v>0.1</v>
      </c>
      <c r="L89" s="217">
        <v>0.1</v>
      </c>
      <c r="M89" s="264">
        <f>L89/K89*1</f>
        <v>1</v>
      </c>
      <c r="N89" s="130" t="s">
        <v>511</v>
      </c>
      <c r="O89" s="130" t="s">
        <v>542</v>
      </c>
      <c r="P89" s="10">
        <v>149</v>
      </c>
      <c r="Q89" s="130" t="s">
        <v>543</v>
      </c>
      <c r="R89" s="199" t="s">
        <v>791</v>
      </c>
    </row>
    <row r="90" spans="1:18" s="3" customFormat="1" ht="69" hidden="1" x14ac:dyDescent="0.3">
      <c r="A90" s="252"/>
      <c r="B90" s="234"/>
      <c r="C90" s="233"/>
      <c r="D90" s="233"/>
      <c r="E90" s="254"/>
      <c r="F90" s="254"/>
      <c r="G90" s="220"/>
      <c r="H90" s="130" t="s">
        <v>234</v>
      </c>
      <c r="I90" s="249"/>
      <c r="J90" s="249"/>
      <c r="K90" s="221"/>
      <c r="L90" s="221"/>
      <c r="M90" s="277"/>
      <c r="N90" s="130" t="s">
        <v>511</v>
      </c>
      <c r="O90" s="130" t="s">
        <v>542</v>
      </c>
      <c r="P90" s="10">
        <v>149</v>
      </c>
      <c r="Q90" s="130" t="s">
        <v>543</v>
      </c>
      <c r="R90" s="200"/>
    </row>
    <row r="91" spans="1:18" s="3" customFormat="1" ht="30" hidden="1" customHeight="1" x14ac:dyDescent="0.3">
      <c r="A91" s="252"/>
      <c r="B91" s="234"/>
      <c r="C91" s="233"/>
      <c r="D91" s="233"/>
      <c r="E91" s="203"/>
      <c r="F91" s="203"/>
      <c r="G91" s="216"/>
      <c r="H91" s="130" t="s">
        <v>233</v>
      </c>
      <c r="I91" s="249"/>
      <c r="J91" s="249"/>
      <c r="K91" s="218"/>
      <c r="L91" s="218"/>
      <c r="M91" s="265"/>
      <c r="N91" s="130" t="s">
        <v>511</v>
      </c>
      <c r="O91" s="130" t="s">
        <v>542</v>
      </c>
      <c r="P91" s="10">
        <v>149</v>
      </c>
      <c r="Q91" s="130" t="s">
        <v>543</v>
      </c>
      <c r="R91" s="201"/>
    </row>
    <row r="92" spans="1:18" s="9" customFormat="1" ht="75" hidden="1" customHeight="1" x14ac:dyDescent="0.3">
      <c r="A92" s="252"/>
      <c r="B92" s="234" t="s">
        <v>212</v>
      </c>
      <c r="C92" s="233" t="s">
        <v>232</v>
      </c>
      <c r="D92" s="256" t="s">
        <v>231</v>
      </c>
      <c r="E92" s="130">
        <v>1</v>
      </c>
      <c r="F92" s="130">
        <v>1</v>
      </c>
      <c r="G92" s="199" t="s">
        <v>230</v>
      </c>
      <c r="H92" s="130" t="s">
        <v>229</v>
      </c>
      <c r="I92" s="233" t="s">
        <v>228</v>
      </c>
      <c r="J92" s="233" t="s">
        <v>228</v>
      </c>
      <c r="K92" s="204">
        <v>0.6</v>
      </c>
      <c r="L92" s="204">
        <v>0.6</v>
      </c>
      <c r="M92" s="264">
        <f>L92/K92*1</f>
        <v>1</v>
      </c>
      <c r="N92" s="130" t="s">
        <v>511</v>
      </c>
      <c r="O92" s="130" t="s">
        <v>512</v>
      </c>
      <c r="P92" s="130" t="s">
        <v>813</v>
      </c>
      <c r="Q92" s="130" t="s">
        <v>812</v>
      </c>
      <c r="R92" s="199" t="s">
        <v>600</v>
      </c>
    </row>
    <row r="93" spans="1:18" s="9" customFormat="1" ht="81.75" hidden="1" customHeight="1" x14ac:dyDescent="0.3">
      <c r="A93" s="252"/>
      <c r="B93" s="234"/>
      <c r="C93" s="233"/>
      <c r="D93" s="256"/>
      <c r="E93" s="130"/>
      <c r="F93" s="130"/>
      <c r="G93" s="201"/>
      <c r="H93" s="130" t="s">
        <v>227</v>
      </c>
      <c r="I93" s="233"/>
      <c r="J93" s="233"/>
      <c r="K93" s="205"/>
      <c r="L93" s="205"/>
      <c r="M93" s="265"/>
      <c r="N93" s="130" t="s">
        <v>511</v>
      </c>
      <c r="O93" s="130" t="s">
        <v>512</v>
      </c>
      <c r="P93" s="130">
        <v>157</v>
      </c>
      <c r="Q93" s="130" t="s">
        <v>516</v>
      </c>
      <c r="R93" s="201"/>
    </row>
    <row r="94" spans="1:18" s="9" customFormat="1" ht="47.25" hidden="1" customHeight="1" x14ac:dyDescent="0.3">
      <c r="A94" s="252"/>
      <c r="B94" s="234"/>
      <c r="C94" s="233" t="s">
        <v>226</v>
      </c>
      <c r="D94" s="256" t="s">
        <v>225</v>
      </c>
      <c r="E94" s="130">
        <v>2</v>
      </c>
      <c r="F94" s="130">
        <v>5</v>
      </c>
      <c r="G94" s="199" t="s">
        <v>224</v>
      </c>
      <c r="H94" s="130" t="s">
        <v>223</v>
      </c>
      <c r="I94" s="233" t="s">
        <v>222</v>
      </c>
      <c r="J94" s="233" t="s">
        <v>222</v>
      </c>
      <c r="K94" s="204">
        <v>1</v>
      </c>
      <c r="L94" s="204">
        <v>1</v>
      </c>
      <c r="M94" s="264">
        <f>L94*K94*1</f>
        <v>1</v>
      </c>
      <c r="N94" s="130" t="s">
        <v>514</v>
      </c>
      <c r="O94" s="130" t="s">
        <v>515</v>
      </c>
      <c r="P94" s="130">
        <v>190</v>
      </c>
      <c r="Q94" s="130" t="s">
        <v>516</v>
      </c>
      <c r="R94" s="199" t="s">
        <v>749</v>
      </c>
    </row>
    <row r="95" spans="1:18" s="9" customFormat="1" ht="42.75" hidden="1" customHeight="1" x14ac:dyDescent="0.3">
      <c r="A95" s="252"/>
      <c r="B95" s="234"/>
      <c r="C95" s="233"/>
      <c r="D95" s="256"/>
      <c r="E95" s="130"/>
      <c r="F95" s="130"/>
      <c r="G95" s="201"/>
      <c r="H95" s="130" t="s">
        <v>221</v>
      </c>
      <c r="I95" s="233"/>
      <c r="J95" s="233"/>
      <c r="K95" s="205"/>
      <c r="L95" s="205"/>
      <c r="M95" s="265"/>
      <c r="N95" s="130" t="s">
        <v>514</v>
      </c>
      <c r="O95" s="130" t="s">
        <v>515</v>
      </c>
      <c r="P95" s="130">
        <v>190</v>
      </c>
      <c r="Q95" s="130" t="s">
        <v>516</v>
      </c>
      <c r="R95" s="201"/>
    </row>
    <row r="96" spans="1:18" s="9" customFormat="1" ht="81.75" customHeight="1" x14ac:dyDescent="0.3">
      <c r="A96" s="252"/>
      <c r="B96" s="234"/>
      <c r="C96" s="130" t="s">
        <v>220</v>
      </c>
      <c r="D96" s="140" t="s">
        <v>219</v>
      </c>
      <c r="E96" s="140" t="s">
        <v>145</v>
      </c>
      <c r="F96" s="140">
        <v>4</v>
      </c>
      <c r="G96" s="140" t="s">
        <v>218</v>
      </c>
      <c r="H96" s="130" t="s">
        <v>217</v>
      </c>
      <c r="I96" s="233"/>
      <c r="J96" s="233"/>
      <c r="K96" s="142">
        <v>12</v>
      </c>
      <c r="L96" s="142">
        <v>0</v>
      </c>
      <c r="M96" s="66" t="s">
        <v>38</v>
      </c>
      <c r="N96" s="130" t="s">
        <v>511</v>
      </c>
      <c r="O96" s="130" t="s">
        <v>661</v>
      </c>
      <c r="P96" s="130">
        <v>157</v>
      </c>
      <c r="Q96" s="142" t="s">
        <v>513</v>
      </c>
      <c r="R96" s="130" t="s">
        <v>601</v>
      </c>
    </row>
    <row r="97" spans="1:103" s="7" customFormat="1" ht="87.75" hidden="1" customHeight="1" x14ac:dyDescent="0.3">
      <c r="A97" s="252"/>
      <c r="B97" s="234"/>
      <c r="C97" s="130" t="s">
        <v>216</v>
      </c>
      <c r="D97" s="142" t="s">
        <v>215</v>
      </c>
      <c r="E97" s="130">
        <v>12</v>
      </c>
      <c r="F97" s="130">
        <v>12</v>
      </c>
      <c r="G97" s="130" t="s">
        <v>214</v>
      </c>
      <c r="H97" s="130" t="s">
        <v>213</v>
      </c>
      <c r="I97" s="233"/>
      <c r="J97" s="233"/>
      <c r="K97" s="142">
        <v>12</v>
      </c>
      <c r="L97" s="142">
        <v>11</v>
      </c>
      <c r="M97" s="61">
        <f>L97/K97*1</f>
        <v>0.91666666666666663</v>
      </c>
      <c r="N97" s="130" t="s">
        <v>511</v>
      </c>
      <c r="O97" s="130" t="s">
        <v>579</v>
      </c>
      <c r="P97" s="130">
        <v>139</v>
      </c>
      <c r="Q97" s="130" t="s">
        <v>578</v>
      </c>
      <c r="R97" s="130" t="s">
        <v>729</v>
      </c>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row>
    <row r="98" spans="1:103" s="9" customFormat="1" ht="45" hidden="1" customHeight="1" x14ac:dyDescent="0.3">
      <c r="A98" s="252"/>
      <c r="B98" s="234"/>
      <c r="C98" s="130" t="s">
        <v>211</v>
      </c>
      <c r="D98" s="140" t="s">
        <v>210</v>
      </c>
      <c r="E98" s="130">
        <v>12</v>
      </c>
      <c r="F98" s="130">
        <v>12</v>
      </c>
      <c r="G98" s="130" t="s">
        <v>209</v>
      </c>
      <c r="H98" s="130" t="s">
        <v>662</v>
      </c>
      <c r="I98" s="233"/>
      <c r="J98" s="233"/>
      <c r="K98" s="142">
        <v>12</v>
      </c>
      <c r="L98" s="142">
        <v>11</v>
      </c>
      <c r="M98" s="61">
        <f>L98/K98*1</f>
        <v>0.91666666666666663</v>
      </c>
      <c r="N98" s="130" t="s">
        <v>514</v>
      </c>
      <c r="O98" s="130" t="s">
        <v>658</v>
      </c>
      <c r="P98" s="130" t="s">
        <v>655</v>
      </c>
      <c r="Q98" s="130" t="s">
        <v>656</v>
      </c>
      <c r="R98" s="130" t="s">
        <v>751</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row>
    <row r="99" spans="1:103" s="9" customFormat="1" ht="47.25" hidden="1" customHeight="1" x14ac:dyDescent="0.3">
      <c r="A99" s="252"/>
      <c r="B99" s="234"/>
      <c r="C99" s="233" t="s">
        <v>211</v>
      </c>
      <c r="D99" s="140" t="s">
        <v>210</v>
      </c>
      <c r="E99" s="130">
        <v>12</v>
      </c>
      <c r="F99" s="130">
        <v>12</v>
      </c>
      <c r="G99" s="130" t="s">
        <v>209</v>
      </c>
      <c r="H99" s="130" t="s">
        <v>208</v>
      </c>
      <c r="I99" s="233"/>
      <c r="J99" s="233"/>
      <c r="K99" s="142">
        <v>12</v>
      </c>
      <c r="L99" s="142">
        <v>11</v>
      </c>
      <c r="M99" s="61">
        <f t="shared" ref="M99" si="3">L99/K99*1</f>
        <v>0.91666666666666663</v>
      </c>
      <c r="N99" s="130" t="s">
        <v>660</v>
      </c>
      <c r="O99" s="130" t="s">
        <v>659</v>
      </c>
      <c r="P99" s="130" t="s">
        <v>657</v>
      </c>
      <c r="Q99" s="130" t="s">
        <v>656</v>
      </c>
      <c r="R99" s="130" t="s">
        <v>663</v>
      </c>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row>
    <row r="100" spans="1:103" s="9" customFormat="1" ht="69.75" customHeight="1" x14ac:dyDescent="0.3">
      <c r="A100" s="252"/>
      <c r="B100" s="234"/>
      <c r="C100" s="233"/>
      <c r="D100" s="140" t="s">
        <v>207</v>
      </c>
      <c r="E100" s="130">
        <v>12</v>
      </c>
      <c r="F100" s="130">
        <v>12</v>
      </c>
      <c r="G100" s="130" t="s">
        <v>206</v>
      </c>
      <c r="H100" s="130" t="s">
        <v>205</v>
      </c>
      <c r="I100" s="233"/>
      <c r="J100" s="233"/>
      <c r="K100" s="142">
        <v>1</v>
      </c>
      <c r="L100" s="142" t="s">
        <v>38</v>
      </c>
      <c r="M100" s="68" t="s">
        <v>38</v>
      </c>
      <c r="N100" s="130" t="s">
        <v>776</v>
      </c>
      <c r="O100" s="130" t="s">
        <v>777</v>
      </c>
      <c r="P100" s="130" t="s">
        <v>664</v>
      </c>
      <c r="Q100" s="130" t="s">
        <v>778</v>
      </c>
      <c r="R100" s="130" t="s">
        <v>602</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row>
    <row r="101" spans="1:103" s="9" customFormat="1" ht="110.4" hidden="1" x14ac:dyDescent="0.3">
      <c r="A101" s="252"/>
      <c r="B101" s="234"/>
      <c r="C101" s="233" t="s">
        <v>204</v>
      </c>
      <c r="D101" s="233" t="s">
        <v>203</v>
      </c>
      <c r="E101" s="233">
        <v>1</v>
      </c>
      <c r="F101" s="233">
        <v>1</v>
      </c>
      <c r="G101" s="199" t="s">
        <v>202</v>
      </c>
      <c r="H101" s="130" t="s">
        <v>201</v>
      </c>
      <c r="I101" s="233" t="s">
        <v>200</v>
      </c>
      <c r="J101" s="233" t="s">
        <v>200</v>
      </c>
      <c r="K101" s="204">
        <v>1</v>
      </c>
      <c r="L101" s="204">
        <v>1</v>
      </c>
      <c r="M101" s="264">
        <f>L101*K101*1</f>
        <v>1</v>
      </c>
      <c r="N101" s="130" t="s">
        <v>665</v>
      </c>
      <c r="O101" s="130" t="s">
        <v>668</v>
      </c>
      <c r="P101" s="130" t="s">
        <v>667</v>
      </c>
      <c r="Q101" s="130" t="s">
        <v>666</v>
      </c>
      <c r="R101" s="199" t="s">
        <v>750</v>
      </c>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row>
    <row r="102" spans="1:103" s="9" customFormat="1" ht="124.2" hidden="1" x14ac:dyDescent="0.3">
      <c r="A102" s="252"/>
      <c r="B102" s="234"/>
      <c r="C102" s="233"/>
      <c r="D102" s="233"/>
      <c r="E102" s="233"/>
      <c r="F102" s="233"/>
      <c r="G102" s="200"/>
      <c r="H102" s="130" t="s">
        <v>199</v>
      </c>
      <c r="I102" s="233"/>
      <c r="J102" s="233"/>
      <c r="K102" s="260"/>
      <c r="L102" s="260"/>
      <c r="M102" s="277"/>
      <c r="N102" s="130" t="s">
        <v>628</v>
      </c>
      <c r="O102" s="130" t="s">
        <v>636</v>
      </c>
      <c r="P102" s="130" t="s">
        <v>626</v>
      </c>
      <c r="Q102" s="130" t="s">
        <v>670</v>
      </c>
      <c r="R102" s="200"/>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row>
    <row r="103" spans="1:103" s="9" customFormat="1" ht="81" hidden="1" customHeight="1" x14ac:dyDescent="0.3">
      <c r="A103" s="252"/>
      <c r="B103" s="234"/>
      <c r="C103" s="233"/>
      <c r="D103" s="233"/>
      <c r="E103" s="233"/>
      <c r="F103" s="233"/>
      <c r="G103" s="201"/>
      <c r="H103" s="130" t="s">
        <v>198</v>
      </c>
      <c r="I103" s="233"/>
      <c r="J103" s="233"/>
      <c r="K103" s="205"/>
      <c r="L103" s="205"/>
      <c r="M103" s="265"/>
      <c r="N103" s="130" t="s">
        <v>628</v>
      </c>
      <c r="O103" s="130" t="s">
        <v>636</v>
      </c>
      <c r="P103" s="130" t="s">
        <v>626</v>
      </c>
      <c r="Q103" s="130" t="s">
        <v>669</v>
      </c>
      <c r="R103" s="201"/>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row>
    <row r="104" spans="1:103" s="13" customFormat="1" ht="63" hidden="1" customHeight="1" x14ac:dyDescent="0.3">
      <c r="A104" s="252"/>
      <c r="B104" s="234" t="s">
        <v>197</v>
      </c>
      <c r="C104" s="233" t="s">
        <v>196</v>
      </c>
      <c r="D104" s="233" t="s">
        <v>195</v>
      </c>
      <c r="E104" s="130">
        <v>12</v>
      </c>
      <c r="F104" s="130">
        <v>12</v>
      </c>
      <c r="G104" s="199" t="s">
        <v>194</v>
      </c>
      <c r="H104" s="130" t="s">
        <v>193</v>
      </c>
      <c r="I104" s="233" t="s">
        <v>169</v>
      </c>
      <c r="J104" s="233" t="s">
        <v>169</v>
      </c>
      <c r="K104" s="204">
        <v>12</v>
      </c>
      <c r="L104" s="204">
        <v>6</v>
      </c>
      <c r="M104" s="268">
        <f>L104/K104</f>
        <v>0.5</v>
      </c>
      <c r="N104" s="130" t="s">
        <v>544</v>
      </c>
      <c r="O104" s="130" t="s">
        <v>545</v>
      </c>
      <c r="P104" s="130">
        <v>43</v>
      </c>
      <c r="Q104" s="130" t="s">
        <v>574</v>
      </c>
      <c r="R104" s="199" t="s">
        <v>743</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row>
    <row r="105" spans="1:103" s="13" customFormat="1" ht="96.6" hidden="1" x14ac:dyDescent="0.3">
      <c r="A105" s="252"/>
      <c r="B105" s="234"/>
      <c r="C105" s="233"/>
      <c r="D105" s="233"/>
      <c r="E105" s="130"/>
      <c r="F105" s="130"/>
      <c r="G105" s="201"/>
      <c r="H105" s="130" t="s">
        <v>192</v>
      </c>
      <c r="I105" s="233"/>
      <c r="J105" s="233"/>
      <c r="K105" s="205"/>
      <c r="L105" s="205"/>
      <c r="M105" s="268"/>
      <c r="N105" s="130" t="s">
        <v>572</v>
      </c>
      <c r="O105" s="130" t="s">
        <v>571</v>
      </c>
      <c r="P105" s="130">
        <v>180</v>
      </c>
      <c r="Q105" s="130" t="s">
        <v>570</v>
      </c>
      <c r="R105" s="201"/>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row>
    <row r="106" spans="1:103" s="13" customFormat="1" ht="132" hidden="1" customHeight="1" x14ac:dyDescent="0.3">
      <c r="A106" s="252"/>
      <c r="B106" s="234"/>
      <c r="C106" s="233"/>
      <c r="D106" s="130" t="s">
        <v>191</v>
      </c>
      <c r="E106" s="130">
        <v>25</v>
      </c>
      <c r="F106" s="130">
        <v>50</v>
      </c>
      <c r="G106" s="130" t="s">
        <v>190</v>
      </c>
      <c r="H106" s="130" t="s">
        <v>189</v>
      </c>
      <c r="I106" s="233"/>
      <c r="J106" s="233"/>
      <c r="K106" s="142">
        <v>5</v>
      </c>
      <c r="L106" s="142">
        <v>5</v>
      </c>
      <c r="M106" s="54">
        <f>L106/K106</f>
        <v>1</v>
      </c>
      <c r="N106" s="130" t="s">
        <v>544</v>
      </c>
      <c r="O106" s="130" t="s">
        <v>545</v>
      </c>
      <c r="P106" s="10">
        <v>45</v>
      </c>
      <c r="Q106" s="130" t="s">
        <v>546</v>
      </c>
      <c r="R106" s="130" t="s">
        <v>738</v>
      </c>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row>
    <row r="107" spans="1:103" s="13" customFormat="1" ht="40.5" hidden="1" customHeight="1" x14ac:dyDescent="0.3">
      <c r="A107" s="252"/>
      <c r="B107" s="234"/>
      <c r="C107" s="233"/>
      <c r="D107" s="130" t="s">
        <v>188</v>
      </c>
      <c r="E107" s="130">
        <v>40</v>
      </c>
      <c r="F107" s="130">
        <v>100</v>
      </c>
      <c r="G107" s="130" t="s">
        <v>187</v>
      </c>
      <c r="H107" s="130" t="s">
        <v>186</v>
      </c>
      <c r="I107" s="233"/>
      <c r="J107" s="233"/>
      <c r="K107" s="142">
        <v>1</v>
      </c>
      <c r="L107" s="142">
        <v>1</v>
      </c>
      <c r="M107" s="61">
        <f>L107/K107*1</f>
        <v>1</v>
      </c>
      <c r="N107" s="130" t="s">
        <v>544</v>
      </c>
      <c r="O107" s="130" t="s">
        <v>545</v>
      </c>
      <c r="P107" s="10">
        <v>45</v>
      </c>
      <c r="Q107" s="130" t="s">
        <v>546</v>
      </c>
      <c r="R107" s="130" t="s">
        <v>737</v>
      </c>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row>
    <row r="108" spans="1:103" s="13" customFormat="1" ht="42.75" hidden="1" customHeight="1" x14ac:dyDescent="0.3">
      <c r="A108" s="252"/>
      <c r="B108" s="234"/>
      <c r="C108" s="233"/>
      <c r="D108" s="130" t="s">
        <v>185</v>
      </c>
      <c r="E108" s="130">
        <v>20</v>
      </c>
      <c r="F108" s="130">
        <v>35</v>
      </c>
      <c r="G108" s="130" t="s">
        <v>184</v>
      </c>
      <c r="H108" s="130" t="s">
        <v>183</v>
      </c>
      <c r="I108" s="233"/>
      <c r="J108" s="233"/>
      <c r="K108" s="142">
        <v>1</v>
      </c>
      <c r="L108" s="142">
        <v>1</v>
      </c>
      <c r="M108" s="61">
        <f>L108/K108*1</f>
        <v>1</v>
      </c>
      <c r="N108" s="130" t="s">
        <v>544</v>
      </c>
      <c r="O108" s="130" t="s">
        <v>545</v>
      </c>
      <c r="P108" s="10">
        <v>45</v>
      </c>
      <c r="Q108" s="130" t="s">
        <v>546</v>
      </c>
      <c r="R108" s="130" t="s">
        <v>726</v>
      </c>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row>
    <row r="109" spans="1:103" s="13" customFormat="1" ht="65.25" customHeight="1" x14ac:dyDescent="0.3">
      <c r="A109" s="252"/>
      <c r="B109" s="234"/>
      <c r="C109" s="233"/>
      <c r="D109" s="233" t="s">
        <v>182</v>
      </c>
      <c r="E109" s="233">
        <v>1</v>
      </c>
      <c r="F109" s="233">
        <v>1</v>
      </c>
      <c r="G109" s="199" t="s">
        <v>181</v>
      </c>
      <c r="H109" s="130" t="s">
        <v>180</v>
      </c>
      <c r="I109" s="233"/>
      <c r="J109" s="233"/>
      <c r="K109" s="204">
        <v>1</v>
      </c>
      <c r="L109" s="204" t="s">
        <v>38</v>
      </c>
      <c r="M109" s="273" t="s">
        <v>38</v>
      </c>
      <c r="N109" s="130" t="s">
        <v>674</v>
      </c>
      <c r="O109" s="130" t="s">
        <v>673</v>
      </c>
      <c r="P109" s="130" t="s">
        <v>671</v>
      </c>
      <c r="Q109" s="130" t="s">
        <v>672</v>
      </c>
      <c r="R109" s="199" t="s">
        <v>648</v>
      </c>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row>
    <row r="110" spans="1:103" s="13" customFormat="1" ht="98.25" customHeight="1" x14ac:dyDescent="0.3">
      <c r="A110" s="252"/>
      <c r="B110" s="234"/>
      <c r="C110" s="233"/>
      <c r="D110" s="233"/>
      <c r="E110" s="233"/>
      <c r="F110" s="233"/>
      <c r="G110" s="201"/>
      <c r="H110" s="130" t="s">
        <v>179</v>
      </c>
      <c r="I110" s="233"/>
      <c r="J110" s="233"/>
      <c r="K110" s="205"/>
      <c r="L110" s="205"/>
      <c r="M110" s="274"/>
      <c r="N110" s="130" t="s">
        <v>678</v>
      </c>
      <c r="O110" s="130" t="s">
        <v>677</v>
      </c>
      <c r="P110" s="130" t="s">
        <v>676</v>
      </c>
      <c r="Q110" s="130" t="s">
        <v>675</v>
      </c>
      <c r="R110" s="201"/>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row>
    <row r="111" spans="1:103" s="13" customFormat="1" ht="99.75" hidden="1" customHeight="1" x14ac:dyDescent="0.3">
      <c r="A111" s="252"/>
      <c r="B111" s="234"/>
      <c r="C111" s="233"/>
      <c r="D111" s="130" t="s">
        <v>178</v>
      </c>
      <c r="E111" s="130">
        <v>1</v>
      </c>
      <c r="F111" s="130">
        <v>1</v>
      </c>
      <c r="G111" s="130" t="s">
        <v>177</v>
      </c>
      <c r="H111" s="130" t="s">
        <v>176</v>
      </c>
      <c r="I111" s="233"/>
      <c r="J111" s="233"/>
      <c r="K111" s="142">
        <v>1</v>
      </c>
      <c r="L111" s="142">
        <v>1</v>
      </c>
      <c r="M111" s="61">
        <v>1</v>
      </c>
      <c r="N111" s="130" t="s">
        <v>678</v>
      </c>
      <c r="O111" s="130" t="s">
        <v>681</v>
      </c>
      <c r="P111" s="130" t="s">
        <v>680</v>
      </c>
      <c r="Q111" s="130" t="s">
        <v>679</v>
      </c>
      <c r="R111" s="130" t="s">
        <v>747</v>
      </c>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row>
    <row r="112" spans="1:103" s="13" customFormat="1" ht="119.25" hidden="1" customHeight="1" x14ac:dyDescent="0.3">
      <c r="A112" s="252"/>
      <c r="B112" s="234"/>
      <c r="C112" s="233"/>
      <c r="D112" s="130" t="s">
        <v>175</v>
      </c>
      <c r="E112" s="130">
        <v>20</v>
      </c>
      <c r="F112" s="130">
        <v>35</v>
      </c>
      <c r="G112" s="130" t="s">
        <v>174</v>
      </c>
      <c r="H112" s="130" t="s">
        <v>173</v>
      </c>
      <c r="I112" s="233"/>
      <c r="J112" s="233"/>
      <c r="K112" s="27">
        <v>0.05</v>
      </c>
      <c r="L112" s="27">
        <v>0.04</v>
      </c>
      <c r="M112" s="61">
        <f>L112/K112*1</f>
        <v>0.79999999999999993</v>
      </c>
      <c r="N112" s="130" t="s">
        <v>678</v>
      </c>
      <c r="O112" s="130" t="s">
        <v>683</v>
      </c>
      <c r="P112" s="130" t="s">
        <v>684</v>
      </c>
      <c r="Q112" s="130" t="s">
        <v>682</v>
      </c>
      <c r="R112" s="130" t="s">
        <v>798</v>
      </c>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row>
    <row r="113" spans="1:103" s="13" customFormat="1" ht="76.5" hidden="1" customHeight="1" x14ac:dyDescent="0.3">
      <c r="A113" s="252"/>
      <c r="B113" s="234"/>
      <c r="C113" s="233" t="s">
        <v>172</v>
      </c>
      <c r="D113" s="130" t="s">
        <v>171</v>
      </c>
      <c r="E113" s="10">
        <v>3</v>
      </c>
      <c r="F113" s="10">
        <v>10</v>
      </c>
      <c r="G113" s="130" t="s">
        <v>96</v>
      </c>
      <c r="H113" s="130" t="s">
        <v>170</v>
      </c>
      <c r="I113" s="233" t="s">
        <v>169</v>
      </c>
      <c r="J113" s="233" t="s">
        <v>169</v>
      </c>
      <c r="K113" s="27">
        <v>0.05</v>
      </c>
      <c r="L113" s="27">
        <v>0.03</v>
      </c>
      <c r="M113" s="36">
        <f>L113/K113*1</f>
        <v>0.6</v>
      </c>
      <c r="N113" s="130" t="s">
        <v>514</v>
      </c>
      <c r="O113" s="130" t="s">
        <v>515</v>
      </c>
      <c r="P113" s="130">
        <v>190</v>
      </c>
      <c r="Q113" s="130" t="s">
        <v>516</v>
      </c>
      <c r="R113" s="130" t="s">
        <v>603</v>
      </c>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row>
    <row r="114" spans="1:103" s="13" customFormat="1" ht="45.75" hidden="1" customHeight="1" x14ac:dyDescent="0.3">
      <c r="A114" s="252"/>
      <c r="B114" s="234"/>
      <c r="C114" s="233"/>
      <c r="D114" s="233" t="s">
        <v>168</v>
      </c>
      <c r="E114" s="255">
        <v>0.3</v>
      </c>
      <c r="F114" s="255">
        <v>0.9</v>
      </c>
      <c r="G114" s="215" t="s">
        <v>167</v>
      </c>
      <c r="H114" s="130" t="s">
        <v>166</v>
      </c>
      <c r="I114" s="233"/>
      <c r="J114" s="233"/>
      <c r="K114" s="204">
        <v>1</v>
      </c>
      <c r="L114" s="204">
        <v>1</v>
      </c>
      <c r="M114" s="264">
        <f>L114/K114*1</f>
        <v>1</v>
      </c>
      <c r="N114" s="130" t="s">
        <v>514</v>
      </c>
      <c r="O114" s="130" t="s">
        <v>573</v>
      </c>
      <c r="P114" s="10">
        <v>186</v>
      </c>
      <c r="Q114" s="130" t="s">
        <v>526</v>
      </c>
      <c r="R114" s="199" t="s">
        <v>685</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row>
    <row r="115" spans="1:103" s="13" customFormat="1" ht="33.75" hidden="1" customHeight="1" x14ac:dyDescent="0.3">
      <c r="A115" s="252"/>
      <c r="B115" s="234"/>
      <c r="C115" s="233"/>
      <c r="D115" s="233"/>
      <c r="E115" s="255"/>
      <c r="F115" s="255"/>
      <c r="G115" s="216"/>
      <c r="H115" s="130" t="s">
        <v>165</v>
      </c>
      <c r="I115" s="233"/>
      <c r="J115" s="233"/>
      <c r="K115" s="205"/>
      <c r="L115" s="205"/>
      <c r="M115" s="265"/>
      <c r="N115" s="130" t="s">
        <v>514</v>
      </c>
      <c r="O115" s="130" t="s">
        <v>573</v>
      </c>
      <c r="P115" s="10">
        <v>187</v>
      </c>
      <c r="Q115" s="130" t="s">
        <v>526</v>
      </c>
      <c r="R115" s="201"/>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row>
    <row r="116" spans="1:103" s="13" customFormat="1" ht="84.75" hidden="1" customHeight="1" x14ac:dyDescent="0.3">
      <c r="A116" s="252"/>
      <c r="B116" s="234"/>
      <c r="C116" s="233"/>
      <c r="D116" s="130" t="s">
        <v>164</v>
      </c>
      <c r="E116" s="130">
        <v>1</v>
      </c>
      <c r="F116" s="130">
        <v>1</v>
      </c>
      <c r="G116" s="130" t="s">
        <v>163</v>
      </c>
      <c r="H116" s="130" t="s">
        <v>162</v>
      </c>
      <c r="I116" s="233"/>
      <c r="J116" s="233"/>
      <c r="K116" s="142">
        <v>0.5</v>
      </c>
      <c r="L116" s="142">
        <v>0.3</v>
      </c>
      <c r="M116" s="36">
        <f>L116/K116*1</f>
        <v>0.6</v>
      </c>
      <c r="N116" s="130" t="s">
        <v>514</v>
      </c>
      <c r="O116" s="130" t="s">
        <v>515</v>
      </c>
      <c r="P116" s="130">
        <v>190</v>
      </c>
      <c r="Q116" s="130" t="s">
        <v>516</v>
      </c>
      <c r="R116" s="130" t="s">
        <v>739</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row>
    <row r="117" spans="1:103" s="13" customFormat="1" ht="51.75" hidden="1" customHeight="1" x14ac:dyDescent="0.3">
      <c r="A117" s="252"/>
      <c r="B117" s="234" t="s">
        <v>161</v>
      </c>
      <c r="C117" s="233" t="s">
        <v>160</v>
      </c>
      <c r="D117" s="233" t="s">
        <v>159</v>
      </c>
      <c r="E117" s="233">
        <v>1</v>
      </c>
      <c r="F117" s="233">
        <v>1</v>
      </c>
      <c r="G117" s="199" t="s">
        <v>158</v>
      </c>
      <c r="H117" s="130" t="s">
        <v>157</v>
      </c>
      <c r="I117" s="233" t="s">
        <v>156</v>
      </c>
      <c r="J117" s="233" t="s">
        <v>156</v>
      </c>
      <c r="K117" s="204">
        <v>0.5</v>
      </c>
      <c r="L117" s="204">
        <v>0.3</v>
      </c>
      <c r="M117" s="278">
        <f>L117/K117*1</f>
        <v>0.6</v>
      </c>
      <c r="N117" s="130" t="s">
        <v>814</v>
      </c>
      <c r="O117" s="130" t="s">
        <v>815</v>
      </c>
      <c r="P117" s="130" t="s">
        <v>816</v>
      </c>
      <c r="Q117" s="130" t="s">
        <v>817</v>
      </c>
      <c r="R117" s="199" t="s">
        <v>688</v>
      </c>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row>
    <row r="118" spans="1:103" s="13" customFormat="1" ht="33" hidden="1" customHeight="1" x14ac:dyDescent="0.3">
      <c r="A118" s="252"/>
      <c r="B118" s="234"/>
      <c r="C118" s="233"/>
      <c r="D118" s="233"/>
      <c r="E118" s="233"/>
      <c r="F118" s="233"/>
      <c r="G118" s="200"/>
      <c r="H118" s="130" t="s">
        <v>155</v>
      </c>
      <c r="I118" s="233"/>
      <c r="J118" s="233"/>
      <c r="K118" s="260"/>
      <c r="L118" s="260"/>
      <c r="M118" s="279"/>
      <c r="N118" s="130" t="s">
        <v>577</v>
      </c>
      <c r="O118" s="130" t="s">
        <v>576</v>
      </c>
      <c r="P118" s="130">
        <v>52</v>
      </c>
      <c r="Q118" s="130" t="s">
        <v>575</v>
      </c>
      <c r="R118" s="200"/>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row>
    <row r="119" spans="1:103" s="13" customFormat="1" ht="40.5" hidden="1" customHeight="1" x14ac:dyDescent="0.3">
      <c r="A119" s="252"/>
      <c r="B119" s="234"/>
      <c r="C119" s="233"/>
      <c r="D119" s="233"/>
      <c r="E119" s="233"/>
      <c r="F119" s="233"/>
      <c r="G119" s="201"/>
      <c r="H119" s="130" t="s">
        <v>154</v>
      </c>
      <c r="I119" s="233"/>
      <c r="J119" s="233"/>
      <c r="K119" s="205"/>
      <c r="L119" s="205"/>
      <c r="M119" s="280"/>
      <c r="N119" s="10"/>
      <c r="O119" s="10"/>
      <c r="P119" s="10"/>
      <c r="Q119" s="10"/>
      <c r="R119" s="201"/>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row>
    <row r="120" spans="1:103" s="9" customFormat="1" ht="69.75" customHeight="1" x14ac:dyDescent="0.3">
      <c r="A120" s="252"/>
      <c r="B120" s="234" t="s">
        <v>152</v>
      </c>
      <c r="C120" s="130" t="s">
        <v>151</v>
      </c>
      <c r="D120" s="130" t="s">
        <v>150</v>
      </c>
      <c r="E120" s="130">
        <v>150</v>
      </c>
      <c r="F120" s="130">
        <v>500</v>
      </c>
      <c r="G120" s="130" t="s">
        <v>149</v>
      </c>
      <c r="H120" s="140" t="s">
        <v>148</v>
      </c>
      <c r="I120" s="130" t="s">
        <v>129</v>
      </c>
      <c r="J120" s="130" t="s">
        <v>129</v>
      </c>
      <c r="K120" s="27">
        <v>0.1</v>
      </c>
      <c r="L120" s="27">
        <v>0</v>
      </c>
      <c r="M120" s="60">
        <f>L120/K120*1</f>
        <v>0</v>
      </c>
      <c r="N120" s="130" t="s">
        <v>538</v>
      </c>
      <c r="O120" s="130" t="s">
        <v>539</v>
      </c>
      <c r="P120" s="10">
        <v>212</v>
      </c>
      <c r="Q120" s="130" t="s">
        <v>540</v>
      </c>
      <c r="R120" s="142" t="s">
        <v>686</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row>
    <row r="121" spans="1:103" s="9" customFormat="1" ht="88.5" hidden="1" customHeight="1" x14ac:dyDescent="0.3">
      <c r="A121" s="252"/>
      <c r="B121" s="234"/>
      <c r="C121" s="233" t="s">
        <v>147</v>
      </c>
      <c r="D121" s="233" t="s">
        <v>146</v>
      </c>
      <c r="E121" s="233" t="s">
        <v>145</v>
      </c>
      <c r="F121" s="233">
        <v>5</v>
      </c>
      <c r="G121" s="199" t="s">
        <v>144</v>
      </c>
      <c r="H121" s="140" t="s">
        <v>143</v>
      </c>
      <c r="I121" s="130" t="s">
        <v>129</v>
      </c>
      <c r="J121" s="130" t="s">
        <v>129</v>
      </c>
      <c r="K121" s="204">
        <v>18</v>
      </c>
      <c r="L121" s="204">
        <v>8</v>
      </c>
      <c r="M121" s="268">
        <f>L121/K121</f>
        <v>0.44444444444444442</v>
      </c>
      <c r="N121" s="130" t="s">
        <v>547</v>
      </c>
      <c r="O121" s="130" t="s">
        <v>548</v>
      </c>
      <c r="P121" s="130">
        <v>202</v>
      </c>
      <c r="Q121" s="130" t="s">
        <v>549</v>
      </c>
      <c r="R121" s="204" t="s">
        <v>711</v>
      </c>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row>
    <row r="122" spans="1:103" s="9" customFormat="1" ht="110.4" hidden="1" x14ac:dyDescent="0.3">
      <c r="A122" s="252"/>
      <c r="B122" s="234"/>
      <c r="C122" s="233"/>
      <c r="D122" s="233"/>
      <c r="E122" s="233"/>
      <c r="F122" s="233"/>
      <c r="G122" s="201"/>
      <c r="H122" s="130" t="s">
        <v>142</v>
      </c>
      <c r="I122" s="130" t="s">
        <v>129</v>
      </c>
      <c r="J122" s="130" t="s">
        <v>129</v>
      </c>
      <c r="K122" s="205"/>
      <c r="L122" s="205"/>
      <c r="M122" s="268"/>
      <c r="N122" s="130" t="s">
        <v>547</v>
      </c>
      <c r="O122" s="130" t="s">
        <v>548</v>
      </c>
      <c r="P122" s="130" t="s">
        <v>714</v>
      </c>
      <c r="Q122" s="130" t="s">
        <v>549</v>
      </c>
      <c r="R122" s="205"/>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row>
    <row r="123" spans="1:103" s="9" customFormat="1" ht="55.5" customHeight="1" x14ac:dyDescent="0.3">
      <c r="A123" s="252"/>
      <c r="B123" s="234"/>
      <c r="C123" s="233" t="s">
        <v>141</v>
      </c>
      <c r="D123" s="233" t="s">
        <v>712</v>
      </c>
      <c r="E123" s="233">
        <v>75</v>
      </c>
      <c r="F123" s="233">
        <v>200</v>
      </c>
      <c r="G123" s="199" t="s">
        <v>140</v>
      </c>
      <c r="H123" s="140" t="s">
        <v>139</v>
      </c>
      <c r="I123" s="130" t="s">
        <v>129</v>
      </c>
      <c r="J123" s="130" t="s">
        <v>129</v>
      </c>
      <c r="K123" s="204">
        <v>11</v>
      </c>
      <c r="L123" s="204">
        <v>4</v>
      </c>
      <c r="M123" s="266">
        <f t="shared" ref="M123" si="4">L123/K123*1</f>
        <v>0.36363636363636365</v>
      </c>
      <c r="N123" s="130" t="s">
        <v>547</v>
      </c>
      <c r="O123" s="130" t="s">
        <v>548</v>
      </c>
      <c r="P123" s="10">
        <v>203</v>
      </c>
      <c r="Q123" s="130" t="s">
        <v>550</v>
      </c>
      <c r="R123" s="204" t="s">
        <v>713</v>
      </c>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9" customFormat="1" ht="50.25" customHeight="1" x14ac:dyDescent="0.3">
      <c r="A124" s="252"/>
      <c r="B124" s="234"/>
      <c r="C124" s="233"/>
      <c r="D124" s="233"/>
      <c r="E124" s="233"/>
      <c r="F124" s="233"/>
      <c r="G124" s="201"/>
      <c r="H124" s="140" t="s">
        <v>138</v>
      </c>
      <c r="I124" s="130" t="s">
        <v>129</v>
      </c>
      <c r="J124" s="130" t="s">
        <v>129</v>
      </c>
      <c r="K124" s="205"/>
      <c r="L124" s="205"/>
      <c r="M124" s="267"/>
      <c r="N124" s="130" t="s">
        <v>547</v>
      </c>
      <c r="O124" s="130" t="s">
        <v>548</v>
      </c>
      <c r="P124" s="10">
        <v>203</v>
      </c>
      <c r="Q124" s="130" t="s">
        <v>550</v>
      </c>
      <c r="R124" s="205"/>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row>
    <row r="125" spans="1:103" s="9" customFormat="1" ht="59.25" hidden="1" customHeight="1" x14ac:dyDescent="0.3">
      <c r="A125" s="252"/>
      <c r="B125" s="234"/>
      <c r="C125" s="130" t="s">
        <v>137</v>
      </c>
      <c r="D125" s="130" t="s">
        <v>136</v>
      </c>
      <c r="E125" s="130">
        <v>17</v>
      </c>
      <c r="F125" s="130">
        <v>17</v>
      </c>
      <c r="G125" s="130" t="s">
        <v>135</v>
      </c>
      <c r="H125" s="140" t="s">
        <v>134</v>
      </c>
      <c r="I125" s="130" t="s">
        <v>129</v>
      </c>
      <c r="J125" s="130" t="s">
        <v>129</v>
      </c>
      <c r="K125" s="4">
        <v>17</v>
      </c>
      <c r="L125" s="142">
        <v>17</v>
      </c>
      <c r="M125" s="61">
        <f>L125/K125*1</f>
        <v>1</v>
      </c>
      <c r="N125" s="130" t="s">
        <v>715</v>
      </c>
      <c r="O125" s="130" t="s">
        <v>716</v>
      </c>
      <c r="P125" s="10">
        <v>205</v>
      </c>
      <c r="Q125" s="130" t="s">
        <v>717</v>
      </c>
      <c r="R125" s="142" t="s">
        <v>801</v>
      </c>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row>
    <row r="126" spans="1:103" s="9" customFormat="1" ht="30.75" hidden="1" customHeight="1" x14ac:dyDescent="0.3">
      <c r="A126" s="252"/>
      <c r="B126" s="234"/>
      <c r="C126" s="233" t="s">
        <v>133</v>
      </c>
      <c r="D126" s="233" t="s">
        <v>132</v>
      </c>
      <c r="E126" s="215">
        <v>0.35</v>
      </c>
      <c r="F126" s="215">
        <v>0.92</v>
      </c>
      <c r="G126" s="199" t="s">
        <v>131</v>
      </c>
      <c r="H126" s="140" t="s">
        <v>130</v>
      </c>
      <c r="I126" s="233" t="s">
        <v>129</v>
      </c>
      <c r="J126" s="233" t="s">
        <v>129</v>
      </c>
      <c r="K126" s="199">
        <v>35</v>
      </c>
      <c r="L126" s="217">
        <v>0.35</v>
      </c>
      <c r="M126" s="264">
        <v>1</v>
      </c>
      <c r="N126" s="130" t="s">
        <v>718</v>
      </c>
      <c r="O126" s="130" t="s">
        <v>719</v>
      </c>
      <c r="P126" s="130">
        <v>213</v>
      </c>
      <c r="Q126" s="130" t="s">
        <v>720</v>
      </c>
      <c r="R126" s="199" t="s">
        <v>649</v>
      </c>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row>
    <row r="127" spans="1:103" s="9" customFormat="1" ht="31.5" hidden="1" customHeight="1" x14ac:dyDescent="0.3">
      <c r="A127" s="252"/>
      <c r="B127" s="234"/>
      <c r="C127" s="233"/>
      <c r="D127" s="233"/>
      <c r="E127" s="216"/>
      <c r="F127" s="216"/>
      <c r="G127" s="201"/>
      <c r="H127" s="130" t="s">
        <v>128</v>
      </c>
      <c r="I127" s="233"/>
      <c r="J127" s="233"/>
      <c r="K127" s="201"/>
      <c r="L127" s="218"/>
      <c r="M127" s="265"/>
      <c r="N127" s="130" t="s">
        <v>718</v>
      </c>
      <c r="O127" s="130" t="s">
        <v>719</v>
      </c>
      <c r="P127" s="130">
        <v>213</v>
      </c>
      <c r="Q127" s="130" t="s">
        <v>720</v>
      </c>
      <c r="R127" s="201"/>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row>
    <row r="128" spans="1:103" s="9" customFormat="1" ht="69" hidden="1" customHeight="1" x14ac:dyDescent="0.3">
      <c r="A128" s="252"/>
      <c r="B128" s="234"/>
      <c r="C128" s="130" t="s">
        <v>127</v>
      </c>
      <c r="D128" s="130" t="s">
        <v>126</v>
      </c>
      <c r="E128" s="130">
        <v>9</v>
      </c>
      <c r="F128" s="130">
        <v>27</v>
      </c>
      <c r="G128" s="130" t="s">
        <v>125</v>
      </c>
      <c r="H128" s="140" t="s">
        <v>124</v>
      </c>
      <c r="I128" s="130" t="s">
        <v>119</v>
      </c>
      <c r="J128" s="130" t="s">
        <v>119</v>
      </c>
      <c r="K128" s="130">
        <v>9</v>
      </c>
      <c r="L128" s="142">
        <v>6</v>
      </c>
      <c r="M128" s="36">
        <f>L128/K128*1</f>
        <v>0.66666666666666663</v>
      </c>
      <c r="N128" s="130" t="s">
        <v>535</v>
      </c>
      <c r="O128" s="130" t="s">
        <v>536</v>
      </c>
      <c r="P128" s="10">
        <v>59</v>
      </c>
      <c r="Q128" s="130" t="s">
        <v>551</v>
      </c>
      <c r="R128" s="130" t="s">
        <v>650</v>
      </c>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row>
    <row r="129" spans="1:103" s="9" customFormat="1" ht="79.5" hidden="1" customHeight="1" x14ac:dyDescent="0.3">
      <c r="A129" s="252"/>
      <c r="B129" s="234"/>
      <c r="C129" s="130" t="s">
        <v>123</v>
      </c>
      <c r="D129" s="130" t="s">
        <v>122</v>
      </c>
      <c r="E129" s="133">
        <v>0.3</v>
      </c>
      <c r="F129" s="133">
        <v>0.9</v>
      </c>
      <c r="G129" s="133" t="s">
        <v>121</v>
      </c>
      <c r="H129" s="130" t="s">
        <v>120</v>
      </c>
      <c r="I129" s="130" t="s">
        <v>119</v>
      </c>
      <c r="J129" s="130" t="s">
        <v>119</v>
      </c>
      <c r="K129" s="130">
        <v>30</v>
      </c>
      <c r="L129" s="142">
        <v>30</v>
      </c>
      <c r="M129" s="61">
        <f>L129/K129*1</f>
        <v>1</v>
      </c>
      <c r="N129" s="130" t="s">
        <v>724</v>
      </c>
      <c r="O129" s="130" t="s">
        <v>723</v>
      </c>
      <c r="P129" s="130" t="s">
        <v>721</v>
      </c>
      <c r="Q129" s="130" t="s">
        <v>722</v>
      </c>
      <c r="R129" s="142" t="s">
        <v>802</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row>
    <row r="130" spans="1:103" s="14" customFormat="1" ht="44.25" hidden="1" customHeight="1" x14ac:dyDescent="0.3">
      <c r="A130" s="252"/>
      <c r="B130" s="234" t="s">
        <v>118</v>
      </c>
      <c r="C130" s="233" t="s">
        <v>117</v>
      </c>
      <c r="D130" s="130" t="s">
        <v>116</v>
      </c>
      <c r="E130" s="130">
        <v>12</v>
      </c>
      <c r="F130" s="130">
        <v>30</v>
      </c>
      <c r="G130" s="130" t="s">
        <v>115</v>
      </c>
      <c r="H130" s="140" t="s">
        <v>114</v>
      </c>
      <c r="I130" s="130" t="s">
        <v>113</v>
      </c>
      <c r="J130" s="130" t="s">
        <v>113</v>
      </c>
      <c r="K130" s="130">
        <v>2</v>
      </c>
      <c r="L130" s="142">
        <v>1</v>
      </c>
      <c r="M130" s="69">
        <f>L130/K130*1</f>
        <v>0.5</v>
      </c>
      <c r="N130" s="130" t="s">
        <v>552</v>
      </c>
      <c r="O130" s="130" t="s">
        <v>553</v>
      </c>
      <c r="P130" s="130">
        <v>114</v>
      </c>
      <c r="Q130" s="130" t="s">
        <v>554</v>
      </c>
      <c r="R130" s="142" t="s">
        <v>728</v>
      </c>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row>
    <row r="131" spans="1:103" s="14" customFormat="1" ht="84.75" hidden="1" customHeight="1" x14ac:dyDescent="0.3">
      <c r="A131" s="252"/>
      <c r="B131" s="234"/>
      <c r="C131" s="233"/>
      <c r="D131" s="130" t="s">
        <v>112</v>
      </c>
      <c r="E131" s="140">
        <v>1</v>
      </c>
      <c r="F131" s="140">
        <v>1</v>
      </c>
      <c r="G131" s="140" t="s">
        <v>111</v>
      </c>
      <c r="H131" s="140" t="s">
        <v>110</v>
      </c>
      <c r="I131" s="233" t="s">
        <v>101</v>
      </c>
      <c r="J131" s="233" t="s">
        <v>101</v>
      </c>
      <c r="K131" s="130">
        <v>1</v>
      </c>
      <c r="L131" s="142">
        <v>1</v>
      </c>
      <c r="M131" s="61">
        <f>L131/K131*1</f>
        <v>1</v>
      </c>
      <c r="N131" s="130" t="s">
        <v>552</v>
      </c>
      <c r="O131" s="130" t="s">
        <v>553</v>
      </c>
      <c r="P131" s="130">
        <v>114</v>
      </c>
      <c r="Q131" s="130" t="s">
        <v>554</v>
      </c>
      <c r="R131" s="130" t="s">
        <v>604</v>
      </c>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row>
    <row r="132" spans="1:103" s="14" customFormat="1" ht="60.75" hidden="1" customHeight="1" x14ac:dyDescent="0.3">
      <c r="A132" s="252"/>
      <c r="B132" s="234"/>
      <c r="C132" s="130" t="s">
        <v>109</v>
      </c>
      <c r="D132" s="130" t="s">
        <v>108</v>
      </c>
      <c r="E132" s="130">
        <v>8</v>
      </c>
      <c r="F132" s="130">
        <v>20</v>
      </c>
      <c r="G132" s="130" t="s">
        <v>107</v>
      </c>
      <c r="H132" s="140" t="s">
        <v>106</v>
      </c>
      <c r="I132" s="233"/>
      <c r="J132" s="233"/>
      <c r="K132" s="130">
        <v>8</v>
      </c>
      <c r="L132" s="142">
        <v>10</v>
      </c>
      <c r="M132" s="61">
        <f>L132/K132*1</f>
        <v>1.25</v>
      </c>
      <c r="N132" s="130" t="s">
        <v>552</v>
      </c>
      <c r="O132" s="130" t="s">
        <v>553</v>
      </c>
      <c r="P132" s="130">
        <v>114</v>
      </c>
      <c r="Q132" s="130" t="s">
        <v>554</v>
      </c>
      <c r="R132" s="130" t="s">
        <v>803</v>
      </c>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row>
    <row r="133" spans="1:103" s="14" customFormat="1" ht="61.5" hidden="1" customHeight="1" x14ac:dyDescent="0.3">
      <c r="A133" s="252"/>
      <c r="B133" s="234"/>
      <c r="C133" s="233" t="s">
        <v>105</v>
      </c>
      <c r="D133" s="130" t="s">
        <v>104</v>
      </c>
      <c r="E133" s="10">
        <v>20</v>
      </c>
      <c r="F133" s="10">
        <v>50</v>
      </c>
      <c r="G133" s="130" t="s">
        <v>103</v>
      </c>
      <c r="H133" s="140" t="s">
        <v>102</v>
      </c>
      <c r="I133" s="233" t="s">
        <v>101</v>
      </c>
      <c r="J133" s="233" t="s">
        <v>101</v>
      </c>
      <c r="K133" s="10">
        <v>20</v>
      </c>
      <c r="L133" s="46">
        <v>15</v>
      </c>
      <c r="M133" s="67">
        <f t="shared" ref="M133:M137" si="5">L133/K133*1</f>
        <v>0.75</v>
      </c>
      <c r="N133" s="130" t="s">
        <v>552</v>
      </c>
      <c r="O133" s="130" t="s">
        <v>553</v>
      </c>
      <c r="P133" s="10">
        <v>115</v>
      </c>
      <c r="Q133" s="130" t="s">
        <v>555</v>
      </c>
      <c r="R133" s="130" t="s">
        <v>605</v>
      </c>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row>
    <row r="134" spans="1:103" s="14" customFormat="1" ht="71.25" customHeight="1" x14ac:dyDescent="0.3">
      <c r="A134" s="253"/>
      <c r="B134" s="234"/>
      <c r="C134" s="233"/>
      <c r="D134" s="130" t="s">
        <v>100</v>
      </c>
      <c r="E134" s="133">
        <v>0.3</v>
      </c>
      <c r="F134" s="133">
        <v>1</v>
      </c>
      <c r="G134" s="133" t="s">
        <v>99</v>
      </c>
      <c r="H134" s="140" t="s">
        <v>804</v>
      </c>
      <c r="I134" s="233"/>
      <c r="J134" s="233"/>
      <c r="K134" s="133">
        <v>0.3</v>
      </c>
      <c r="L134" s="42" t="s">
        <v>38</v>
      </c>
      <c r="M134" s="66" t="s">
        <v>38</v>
      </c>
      <c r="N134" s="130" t="s">
        <v>514</v>
      </c>
      <c r="O134" s="130" t="s">
        <v>515</v>
      </c>
      <c r="P134" s="130">
        <v>190</v>
      </c>
      <c r="Q134" s="130" t="s">
        <v>516</v>
      </c>
      <c r="R134" s="132" t="s">
        <v>606</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s="14" customFormat="1" ht="72" hidden="1" customHeight="1" x14ac:dyDescent="0.3">
      <c r="A135" s="234" t="s">
        <v>9</v>
      </c>
      <c r="B135" s="234" t="s">
        <v>81</v>
      </c>
      <c r="C135" s="233" t="s">
        <v>98</v>
      </c>
      <c r="D135" s="130" t="s">
        <v>97</v>
      </c>
      <c r="E135" s="130">
        <v>4</v>
      </c>
      <c r="F135" s="130">
        <v>10</v>
      </c>
      <c r="G135" s="130" t="s">
        <v>96</v>
      </c>
      <c r="H135" s="130" t="s">
        <v>95</v>
      </c>
      <c r="I135" s="233" t="s">
        <v>94</v>
      </c>
      <c r="J135" s="233" t="s">
        <v>94</v>
      </c>
      <c r="K135" s="130">
        <v>4</v>
      </c>
      <c r="L135" s="38">
        <v>3</v>
      </c>
      <c r="M135" s="67">
        <f t="shared" si="5"/>
        <v>0.75</v>
      </c>
      <c r="N135" s="130" t="s">
        <v>514</v>
      </c>
      <c r="O135" s="130" t="s">
        <v>515</v>
      </c>
      <c r="P135" s="130">
        <v>190</v>
      </c>
      <c r="Q135" s="130" t="s">
        <v>516</v>
      </c>
      <c r="R135" s="130" t="s">
        <v>818</v>
      </c>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row>
    <row r="136" spans="1:103" s="14" customFormat="1" ht="78" hidden="1" customHeight="1" x14ac:dyDescent="0.3">
      <c r="A136" s="234"/>
      <c r="B136" s="234"/>
      <c r="C136" s="233"/>
      <c r="D136" s="130" t="s">
        <v>93</v>
      </c>
      <c r="E136" s="130">
        <v>8</v>
      </c>
      <c r="F136" s="130">
        <v>20</v>
      </c>
      <c r="G136" s="130" t="s">
        <v>92</v>
      </c>
      <c r="H136" s="130" t="s">
        <v>91</v>
      </c>
      <c r="I136" s="233"/>
      <c r="J136" s="233"/>
      <c r="K136" s="130">
        <v>8</v>
      </c>
      <c r="L136" s="38">
        <v>8</v>
      </c>
      <c r="M136" s="61">
        <f t="shared" si="5"/>
        <v>1</v>
      </c>
      <c r="N136" s="130" t="s">
        <v>514</v>
      </c>
      <c r="O136" s="130" t="s">
        <v>515</v>
      </c>
      <c r="P136" s="130">
        <v>190</v>
      </c>
      <c r="Q136" s="130" t="s">
        <v>516</v>
      </c>
      <c r="R136" s="130" t="s">
        <v>740</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row>
    <row r="137" spans="1:103" s="14" customFormat="1" ht="107.25" hidden="1" customHeight="1" x14ac:dyDescent="0.3">
      <c r="A137" s="234"/>
      <c r="B137" s="234"/>
      <c r="C137" s="33" t="s">
        <v>90</v>
      </c>
      <c r="D137" s="33" t="s">
        <v>89</v>
      </c>
      <c r="E137" s="33">
        <v>8</v>
      </c>
      <c r="F137" s="33">
        <v>20</v>
      </c>
      <c r="G137" s="33" t="s">
        <v>88</v>
      </c>
      <c r="H137" s="35" t="s">
        <v>87</v>
      </c>
      <c r="I137" s="233"/>
      <c r="J137" s="233"/>
      <c r="K137" s="130">
        <v>8</v>
      </c>
      <c r="L137" s="38">
        <v>6</v>
      </c>
      <c r="M137" s="67">
        <f t="shared" si="5"/>
        <v>0.75</v>
      </c>
      <c r="N137" s="130" t="s">
        <v>552</v>
      </c>
      <c r="O137" s="130" t="s">
        <v>553</v>
      </c>
      <c r="P137" s="130">
        <v>114</v>
      </c>
      <c r="Q137" s="130" t="s">
        <v>554</v>
      </c>
      <c r="R137" s="130" t="s">
        <v>607</v>
      </c>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row>
    <row r="138" spans="1:103" s="9" customFormat="1" ht="38.25" customHeight="1" x14ac:dyDescent="0.3">
      <c r="A138" s="234"/>
      <c r="B138" s="234"/>
      <c r="C138" s="233" t="s">
        <v>86</v>
      </c>
      <c r="D138" s="233" t="s">
        <v>85</v>
      </c>
      <c r="E138" s="249">
        <v>0.7</v>
      </c>
      <c r="F138" s="249">
        <v>1</v>
      </c>
      <c r="G138" s="215" t="s">
        <v>84</v>
      </c>
      <c r="H138" s="130" t="s">
        <v>83</v>
      </c>
      <c r="I138" s="249" t="s">
        <v>48</v>
      </c>
      <c r="J138" s="249" t="s">
        <v>48</v>
      </c>
      <c r="K138" s="215">
        <v>0.7</v>
      </c>
      <c r="L138" s="204" t="s">
        <v>38</v>
      </c>
      <c r="M138" s="273" t="s">
        <v>38</v>
      </c>
      <c r="N138" s="130" t="s">
        <v>514</v>
      </c>
      <c r="O138" s="130" t="s">
        <v>515</v>
      </c>
      <c r="P138" s="130">
        <v>190</v>
      </c>
      <c r="Q138" s="130" t="s">
        <v>516</v>
      </c>
      <c r="R138" s="199" t="s">
        <v>608</v>
      </c>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row>
    <row r="139" spans="1:103" s="9" customFormat="1" ht="39" customHeight="1" x14ac:dyDescent="0.3">
      <c r="A139" s="234"/>
      <c r="B139" s="234"/>
      <c r="C139" s="233"/>
      <c r="D139" s="233"/>
      <c r="E139" s="249"/>
      <c r="F139" s="249"/>
      <c r="G139" s="216"/>
      <c r="H139" s="130" t="s">
        <v>82</v>
      </c>
      <c r="I139" s="249"/>
      <c r="J139" s="249"/>
      <c r="K139" s="216"/>
      <c r="L139" s="205"/>
      <c r="M139" s="274"/>
      <c r="N139" s="130" t="s">
        <v>514</v>
      </c>
      <c r="O139" s="130" t="s">
        <v>515</v>
      </c>
      <c r="P139" s="130">
        <v>190</v>
      </c>
      <c r="Q139" s="130" t="s">
        <v>516</v>
      </c>
      <c r="R139" s="201"/>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row>
    <row r="140" spans="1:103" s="9" customFormat="1" ht="57.75" customHeight="1" x14ac:dyDescent="0.3">
      <c r="A140" s="234"/>
      <c r="B140" s="234" t="s">
        <v>81</v>
      </c>
      <c r="C140" s="130" t="s">
        <v>80</v>
      </c>
      <c r="D140" s="130" t="s">
        <v>79</v>
      </c>
      <c r="E140" s="130" t="s">
        <v>78</v>
      </c>
      <c r="F140" s="130">
        <v>1</v>
      </c>
      <c r="G140" s="130" t="s">
        <v>77</v>
      </c>
      <c r="H140" s="130" t="s">
        <v>76</v>
      </c>
      <c r="I140" s="249"/>
      <c r="J140" s="249"/>
      <c r="K140" s="130" t="s">
        <v>78</v>
      </c>
      <c r="L140" s="38" t="s">
        <v>38</v>
      </c>
      <c r="M140" s="66" t="s">
        <v>38</v>
      </c>
      <c r="N140" s="130" t="s">
        <v>514</v>
      </c>
      <c r="O140" s="130" t="s">
        <v>515</v>
      </c>
      <c r="P140" s="130">
        <v>190</v>
      </c>
      <c r="Q140" s="130" t="s">
        <v>516</v>
      </c>
      <c r="R140" s="130" t="s">
        <v>609</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row>
    <row r="141" spans="1:103" s="9" customFormat="1" ht="69.75" hidden="1" customHeight="1" x14ac:dyDescent="0.3">
      <c r="A141" s="234"/>
      <c r="B141" s="234"/>
      <c r="C141" s="130" t="s">
        <v>75</v>
      </c>
      <c r="D141" s="130" t="s">
        <v>74</v>
      </c>
      <c r="E141" s="133">
        <v>0.3</v>
      </c>
      <c r="F141" s="133">
        <v>0.8</v>
      </c>
      <c r="G141" s="133" t="s">
        <v>73</v>
      </c>
      <c r="H141" s="130" t="s">
        <v>72</v>
      </c>
      <c r="I141" s="249"/>
      <c r="J141" s="249"/>
      <c r="K141" s="133">
        <v>0.3</v>
      </c>
      <c r="L141" s="47">
        <v>20</v>
      </c>
      <c r="M141" s="70">
        <f>L141/K141*1</f>
        <v>66.666666666666671</v>
      </c>
      <c r="N141" s="130" t="s">
        <v>511</v>
      </c>
      <c r="O141" s="130" t="s">
        <v>512</v>
      </c>
      <c r="P141" s="130">
        <v>157</v>
      </c>
      <c r="Q141" s="142" t="s">
        <v>513</v>
      </c>
      <c r="R141" s="130" t="s">
        <v>610</v>
      </c>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row>
    <row r="142" spans="1:103" s="9" customFormat="1" ht="87" hidden="1" customHeight="1" x14ac:dyDescent="0.3">
      <c r="A142" s="234"/>
      <c r="B142" s="234"/>
      <c r="C142" s="130" t="s">
        <v>71</v>
      </c>
      <c r="D142" s="130" t="s">
        <v>70</v>
      </c>
      <c r="E142" s="133">
        <v>0.2</v>
      </c>
      <c r="F142" s="133">
        <v>0.8</v>
      </c>
      <c r="G142" s="133" t="s">
        <v>69</v>
      </c>
      <c r="H142" s="130" t="s">
        <v>68</v>
      </c>
      <c r="I142" s="249"/>
      <c r="J142" s="249"/>
      <c r="K142" s="133">
        <v>0.2</v>
      </c>
      <c r="L142" s="48">
        <v>0.12</v>
      </c>
      <c r="M142" s="36">
        <f>L142/K142*1</f>
        <v>0.6</v>
      </c>
      <c r="N142" s="130" t="s">
        <v>779</v>
      </c>
      <c r="O142" s="130" t="s">
        <v>780</v>
      </c>
      <c r="P142" s="130">
        <v>157</v>
      </c>
      <c r="Q142" s="142" t="s">
        <v>781</v>
      </c>
      <c r="R142" s="130" t="s">
        <v>611</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9" customFormat="1" ht="104.25" hidden="1" customHeight="1" x14ac:dyDescent="0.3">
      <c r="A143" s="234"/>
      <c r="B143" s="234"/>
      <c r="C143" s="233" t="s">
        <v>67</v>
      </c>
      <c r="D143" s="233" t="s">
        <v>66</v>
      </c>
      <c r="E143" s="233">
        <v>4</v>
      </c>
      <c r="F143" s="233">
        <v>10</v>
      </c>
      <c r="G143" s="199" t="s">
        <v>65</v>
      </c>
      <c r="H143" s="130" t="s">
        <v>64</v>
      </c>
      <c r="I143" s="233" t="s">
        <v>63</v>
      </c>
      <c r="J143" s="233" t="s">
        <v>63</v>
      </c>
      <c r="K143" s="199">
        <v>4</v>
      </c>
      <c r="L143" s="204">
        <v>2</v>
      </c>
      <c r="M143" s="268">
        <f>L143/K143</f>
        <v>0.5</v>
      </c>
      <c r="N143" s="130" t="s">
        <v>628</v>
      </c>
      <c r="O143" s="130" t="s">
        <v>636</v>
      </c>
      <c r="P143" s="130" t="s">
        <v>626</v>
      </c>
      <c r="Q143" s="142" t="s">
        <v>625</v>
      </c>
      <c r="R143" s="199" t="s">
        <v>782</v>
      </c>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row>
    <row r="144" spans="1:103" s="9" customFormat="1" ht="82.8" hidden="1" x14ac:dyDescent="0.3">
      <c r="A144" s="234"/>
      <c r="B144" s="234"/>
      <c r="C144" s="233"/>
      <c r="D144" s="233"/>
      <c r="E144" s="233"/>
      <c r="F144" s="233"/>
      <c r="G144" s="201"/>
      <c r="H144" s="140" t="s">
        <v>62</v>
      </c>
      <c r="I144" s="233"/>
      <c r="J144" s="233"/>
      <c r="K144" s="201"/>
      <c r="L144" s="205"/>
      <c r="M144" s="268"/>
      <c r="N144" s="130" t="s">
        <v>514</v>
      </c>
      <c r="O144" s="130" t="s">
        <v>515</v>
      </c>
      <c r="P144" s="130">
        <v>190</v>
      </c>
      <c r="Q144" s="130" t="s">
        <v>516</v>
      </c>
      <c r="R144" s="201"/>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row>
    <row r="145" spans="1:103" s="9" customFormat="1" ht="90" hidden="1" customHeight="1" x14ac:dyDescent="0.3">
      <c r="A145" s="234"/>
      <c r="B145" s="234"/>
      <c r="C145" s="233" t="s">
        <v>61</v>
      </c>
      <c r="D145" s="130" t="s">
        <v>60</v>
      </c>
      <c r="E145" s="130">
        <v>1</v>
      </c>
      <c r="F145" s="130">
        <v>1</v>
      </c>
      <c r="G145" s="130" t="s">
        <v>59</v>
      </c>
      <c r="H145" s="140" t="s">
        <v>58</v>
      </c>
      <c r="I145" s="233" t="s">
        <v>48</v>
      </c>
      <c r="J145" s="233" t="s">
        <v>48</v>
      </c>
      <c r="K145" s="130">
        <v>1</v>
      </c>
      <c r="L145" s="38">
        <v>1</v>
      </c>
      <c r="M145" s="61">
        <f>L145/K145*1</f>
        <v>1</v>
      </c>
      <c r="N145" s="130" t="s">
        <v>556</v>
      </c>
      <c r="O145" s="130" t="s">
        <v>557</v>
      </c>
      <c r="P145" s="10">
        <v>197</v>
      </c>
      <c r="Q145" s="130" t="s">
        <v>558</v>
      </c>
      <c r="R145" s="10" t="s">
        <v>612</v>
      </c>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row>
    <row r="146" spans="1:103" s="9" customFormat="1" ht="61.5" customHeight="1" x14ac:dyDescent="0.3">
      <c r="A146" s="234"/>
      <c r="B146" s="234"/>
      <c r="C146" s="233"/>
      <c r="D146" s="130" t="s">
        <v>57</v>
      </c>
      <c r="E146" s="130">
        <v>8</v>
      </c>
      <c r="F146" s="130">
        <v>20</v>
      </c>
      <c r="G146" s="130" t="s">
        <v>54</v>
      </c>
      <c r="H146" s="140" t="s">
        <v>56</v>
      </c>
      <c r="I146" s="233"/>
      <c r="J146" s="233"/>
      <c r="K146" s="130">
        <v>8</v>
      </c>
      <c r="L146" s="49">
        <v>2</v>
      </c>
      <c r="M146" s="60">
        <f>L146/K146*1</f>
        <v>0.25</v>
      </c>
      <c r="N146" s="130" t="s">
        <v>514</v>
      </c>
      <c r="O146" s="130" t="s">
        <v>525</v>
      </c>
      <c r="P146" s="130">
        <v>186</v>
      </c>
      <c r="Q146" s="130" t="s">
        <v>526</v>
      </c>
      <c r="R146" s="142" t="s">
        <v>805</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row>
    <row r="147" spans="1:103" s="9" customFormat="1" ht="122.25" customHeight="1" x14ac:dyDescent="0.3">
      <c r="A147" s="234"/>
      <c r="B147" s="234"/>
      <c r="C147" s="233"/>
      <c r="D147" s="130" t="s">
        <v>55</v>
      </c>
      <c r="E147" s="130">
        <v>4</v>
      </c>
      <c r="F147" s="130">
        <v>10</v>
      </c>
      <c r="G147" s="130" t="s">
        <v>54</v>
      </c>
      <c r="H147" s="140" t="s">
        <v>53</v>
      </c>
      <c r="I147" s="233"/>
      <c r="J147" s="233"/>
      <c r="K147" s="21">
        <v>4</v>
      </c>
      <c r="L147" s="42" t="s">
        <v>38</v>
      </c>
      <c r="M147" s="66" t="s">
        <v>38</v>
      </c>
      <c r="N147" s="130" t="s">
        <v>514</v>
      </c>
      <c r="O147" s="130" t="s">
        <v>525</v>
      </c>
      <c r="P147" s="130">
        <v>186</v>
      </c>
      <c r="Q147" s="130" t="s">
        <v>526</v>
      </c>
      <c r="R147" s="142" t="s">
        <v>613</v>
      </c>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row>
    <row r="148" spans="1:103" s="9" customFormat="1" ht="75.75" hidden="1" customHeight="1" x14ac:dyDescent="0.3">
      <c r="A148" s="234"/>
      <c r="B148" s="234"/>
      <c r="C148" s="256" t="s">
        <v>52</v>
      </c>
      <c r="D148" s="233" t="s">
        <v>51</v>
      </c>
      <c r="E148" s="249">
        <v>0.3</v>
      </c>
      <c r="F148" s="249">
        <v>1</v>
      </c>
      <c r="G148" s="215" t="s">
        <v>50</v>
      </c>
      <c r="H148" s="140" t="s">
        <v>49</v>
      </c>
      <c r="I148" s="249" t="s">
        <v>48</v>
      </c>
      <c r="J148" s="249" t="s">
        <v>48</v>
      </c>
      <c r="K148" s="215">
        <v>0.3</v>
      </c>
      <c r="L148" s="247">
        <v>0.3</v>
      </c>
      <c r="M148" s="264">
        <f>L148/K148*1</f>
        <v>1</v>
      </c>
      <c r="N148" s="130" t="s">
        <v>514</v>
      </c>
      <c r="O148" s="130" t="s">
        <v>515</v>
      </c>
      <c r="P148" s="130">
        <v>190</v>
      </c>
      <c r="Q148" s="130" t="s">
        <v>516</v>
      </c>
      <c r="R148" s="199" t="s">
        <v>687</v>
      </c>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row>
    <row r="149" spans="1:103" s="9" customFormat="1" ht="138" hidden="1" x14ac:dyDescent="0.3">
      <c r="A149" s="234"/>
      <c r="B149" s="234"/>
      <c r="C149" s="256"/>
      <c r="D149" s="233"/>
      <c r="E149" s="249"/>
      <c r="F149" s="249"/>
      <c r="G149" s="220"/>
      <c r="H149" s="140" t="s">
        <v>47</v>
      </c>
      <c r="I149" s="249"/>
      <c r="J149" s="249"/>
      <c r="K149" s="220"/>
      <c r="L149" s="281"/>
      <c r="M149" s="277"/>
      <c r="N149" s="130" t="s">
        <v>628</v>
      </c>
      <c r="O149" s="130" t="s">
        <v>636</v>
      </c>
      <c r="P149" s="130" t="s">
        <v>626</v>
      </c>
      <c r="Q149" s="142" t="s">
        <v>625</v>
      </c>
      <c r="R149" s="200"/>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row>
    <row r="150" spans="1:103" s="9" customFormat="1" ht="69" hidden="1" x14ac:dyDescent="0.3">
      <c r="A150" s="234"/>
      <c r="B150" s="234"/>
      <c r="C150" s="256"/>
      <c r="D150" s="233"/>
      <c r="E150" s="249"/>
      <c r="F150" s="249"/>
      <c r="G150" s="216"/>
      <c r="H150" s="140" t="s">
        <v>46</v>
      </c>
      <c r="I150" s="249"/>
      <c r="J150" s="249"/>
      <c r="K150" s="216"/>
      <c r="L150" s="248"/>
      <c r="M150" s="265"/>
      <c r="N150" s="130" t="s">
        <v>514</v>
      </c>
      <c r="O150" s="130" t="s">
        <v>515</v>
      </c>
      <c r="P150" s="130">
        <v>190</v>
      </c>
      <c r="Q150" s="130" t="s">
        <v>516</v>
      </c>
      <c r="R150" s="201"/>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row>
    <row r="151" spans="1:103" s="15" customFormat="1" ht="51" hidden="1" customHeight="1" x14ac:dyDescent="0.3">
      <c r="A151" s="234"/>
      <c r="B151" s="234" t="s">
        <v>45</v>
      </c>
      <c r="C151" s="130" t="s">
        <v>44</v>
      </c>
      <c r="D151" s="130" t="s">
        <v>43</v>
      </c>
      <c r="E151" s="133">
        <v>0.12</v>
      </c>
      <c r="F151" s="133">
        <v>0.3</v>
      </c>
      <c r="G151" s="133" t="s">
        <v>42</v>
      </c>
      <c r="H151" s="130" t="s">
        <v>41</v>
      </c>
      <c r="I151" s="133" t="s">
        <v>22</v>
      </c>
      <c r="J151" s="133" t="s">
        <v>22</v>
      </c>
      <c r="K151" s="133">
        <v>0.12</v>
      </c>
      <c r="L151" s="48">
        <v>7.0000000000000007E-2</v>
      </c>
      <c r="M151" s="135">
        <f>L151/K151</f>
        <v>0.58333333333333337</v>
      </c>
      <c r="N151" s="130" t="s">
        <v>535</v>
      </c>
      <c r="O151" s="130" t="s">
        <v>559</v>
      </c>
      <c r="P151" s="10">
        <v>57</v>
      </c>
      <c r="Q151" s="130" t="s">
        <v>560</v>
      </c>
      <c r="R151" s="130" t="s">
        <v>614</v>
      </c>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row>
    <row r="152" spans="1:103" s="9" customFormat="1" ht="26.25" customHeight="1" x14ac:dyDescent="0.3">
      <c r="A152" s="234"/>
      <c r="B152" s="234"/>
      <c r="C152" s="233" t="s">
        <v>40</v>
      </c>
      <c r="D152" s="233" t="s">
        <v>39</v>
      </c>
      <c r="E152" s="233" t="s">
        <v>38</v>
      </c>
      <c r="F152" s="233" t="s">
        <v>38</v>
      </c>
      <c r="G152" s="199" t="s">
        <v>37</v>
      </c>
      <c r="H152" s="130" t="s">
        <v>36</v>
      </c>
      <c r="I152" s="233" t="s">
        <v>35</v>
      </c>
      <c r="J152" s="233" t="s">
        <v>35</v>
      </c>
      <c r="K152" s="199" t="s">
        <v>38</v>
      </c>
      <c r="L152" s="247" t="s">
        <v>38</v>
      </c>
      <c r="M152" s="266">
        <v>0.3</v>
      </c>
      <c r="N152" s="130" t="s">
        <v>535</v>
      </c>
      <c r="O152" s="130" t="s">
        <v>559</v>
      </c>
      <c r="P152" s="10">
        <v>57</v>
      </c>
      <c r="Q152" s="130" t="s">
        <v>560</v>
      </c>
      <c r="R152" s="199" t="s">
        <v>746</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row>
    <row r="153" spans="1:103" s="9" customFormat="1" ht="124.2" x14ac:dyDescent="0.3">
      <c r="A153" s="234"/>
      <c r="B153" s="234"/>
      <c r="C153" s="233"/>
      <c r="D153" s="233"/>
      <c r="E153" s="233"/>
      <c r="F153" s="233"/>
      <c r="G153" s="200"/>
      <c r="H153" s="130" t="s">
        <v>34</v>
      </c>
      <c r="I153" s="233"/>
      <c r="J153" s="233"/>
      <c r="K153" s="200"/>
      <c r="L153" s="281"/>
      <c r="M153" s="282"/>
      <c r="N153" s="18" t="s">
        <v>629</v>
      </c>
      <c r="O153" s="130" t="s">
        <v>559</v>
      </c>
      <c r="P153" s="10">
        <v>57</v>
      </c>
      <c r="Q153" s="130" t="s">
        <v>560</v>
      </c>
      <c r="R153" s="200"/>
    </row>
    <row r="154" spans="1:103" s="9" customFormat="1" ht="49.5" customHeight="1" x14ac:dyDescent="0.3">
      <c r="A154" s="234"/>
      <c r="B154" s="234"/>
      <c r="C154" s="233"/>
      <c r="D154" s="233"/>
      <c r="E154" s="233"/>
      <c r="F154" s="233"/>
      <c r="G154" s="201"/>
      <c r="H154" s="130" t="s">
        <v>33</v>
      </c>
      <c r="I154" s="233"/>
      <c r="J154" s="233"/>
      <c r="K154" s="201"/>
      <c r="L154" s="248"/>
      <c r="M154" s="267"/>
      <c r="N154" s="130" t="s">
        <v>535</v>
      </c>
      <c r="O154" s="130" t="s">
        <v>559</v>
      </c>
      <c r="P154" s="10">
        <v>57</v>
      </c>
      <c r="Q154" s="130" t="s">
        <v>560</v>
      </c>
      <c r="R154" s="201"/>
    </row>
    <row r="155" spans="1:103" s="9" customFormat="1" ht="81.75" hidden="1" customHeight="1" x14ac:dyDescent="0.3">
      <c r="A155" s="234"/>
      <c r="B155" s="234"/>
      <c r="C155" s="233"/>
      <c r="D155" s="130" t="s">
        <v>32</v>
      </c>
      <c r="E155" s="133">
        <v>0.3</v>
      </c>
      <c r="F155" s="133">
        <v>1</v>
      </c>
      <c r="G155" s="133" t="s">
        <v>31</v>
      </c>
      <c r="H155" s="130" t="s">
        <v>30</v>
      </c>
      <c r="I155" s="233"/>
      <c r="J155" s="233"/>
      <c r="K155" s="133">
        <v>0.3</v>
      </c>
      <c r="L155" s="50">
        <v>0.25</v>
      </c>
      <c r="M155" s="61">
        <f>L155/K155*1</f>
        <v>0.83333333333333337</v>
      </c>
      <c r="N155" s="130" t="s">
        <v>535</v>
      </c>
      <c r="O155" s="130" t="s">
        <v>559</v>
      </c>
      <c r="P155" s="10">
        <v>57</v>
      </c>
      <c r="Q155" s="130" t="s">
        <v>560</v>
      </c>
      <c r="R155" s="130" t="s">
        <v>727</v>
      </c>
    </row>
    <row r="156" spans="1:103" s="9" customFormat="1" ht="92.25" hidden="1" customHeight="1" x14ac:dyDescent="0.3">
      <c r="A156" s="234"/>
      <c r="B156" s="234"/>
      <c r="C156" s="233"/>
      <c r="D156" s="130" t="s">
        <v>29</v>
      </c>
      <c r="E156" s="133">
        <v>0.16</v>
      </c>
      <c r="F156" s="133">
        <v>0.7</v>
      </c>
      <c r="G156" s="133" t="s">
        <v>28</v>
      </c>
      <c r="H156" s="130" t="s">
        <v>27</v>
      </c>
      <c r="I156" s="233"/>
      <c r="J156" s="233"/>
      <c r="K156" s="133">
        <v>0.16</v>
      </c>
      <c r="L156" s="27">
        <v>0.1</v>
      </c>
      <c r="M156" s="36">
        <f>L156/K156*1</f>
        <v>0.625</v>
      </c>
      <c r="N156" s="130" t="s">
        <v>535</v>
      </c>
      <c r="O156" s="130" t="s">
        <v>559</v>
      </c>
      <c r="P156" s="10">
        <v>57</v>
      </c>
      <c r="Q156" s="130" t="s">
        <v>560</v>
      </c>
      <c r="R156" s="130" t="s">
        <v>732</v>
      </c>
    </row>
    <row r="157" spans="1:103" s="5" customFormat="1" ht="107.25" hidden="1" customHeight="1" x14ac:dyDescent="0.3">
      <c r="A157" s="234"/>
      <c r="B157" s="234" t="s">
        <v>8</v>
      </c>
      <c r="C157" s="130" t="s">
        <v>26</v>
      </c>
      <c r="D157" s="130" t="s">
        <v>25</v>
      </c>
      <c r="E157" s="133">
        <v>0.06</v>
      </c>
      <c r="F157" s="133">
        <v>0.2</v>
      </c>
      <c r="G157" s="133" t="s">
        <v>24</v>
      </c>
      <c r="H157" s="130" t="s">
        <v>23</v>
      </c>
      <c r="I157" s="133" t="s">
        <v>22</v>
      </c>
      <c r="J157" s="133" t="s">
        <v>22</v>
      </c>
      <c r="K157" s="133">
        <v>0.06</v>
      </c>
      <c r="L157" s="42">
        <v>0.06</v>
      </c>
      <c r="M157" s="61">
        <f>L157/K157</f>
        <v>1</v>
      </c>
      <c r="N157" s="130" t="s">
        <v>535</v>
      </c>
      <c r="O157" s="130" t="s">
        <v>559</v>
      </c>
      <c r="P157" s="10">
        <v>63</v>
      </c>
      <c r="Q157" s="130" t="s">
        <v>561</v>
      </c>
      <c r="R157" s="130" t="s">
        <v>733</v>
      </c>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row>
    <row r="158" spans="1:103" s="5" customFormat="1" ht="84.75" hidden="1" customHeight="1" x14ac:dyDescent="0.3">
      <c r="A158" s="234"/>
      <c r="B158" s="234"/>
      <c r="C158" s="130" t="s">
        <v>21</v>
      </c>
      <c r="D158" s="130" t="s">
        <v>20</v>
      </c>
      <c r="E158" s="133">
        <v>1</v>
      </c>
      <c r="F158" s="133">
        <v>1</v>
      </c>
      <c r="G158" s="133" t="s">
        <v>19</v>
      </c>
      <c r="H158" s="130" t="s">
        <v>18</v>
      </c>
      <c r="I158" s="133" t="s">
        <v>17</v>
      </c>
      <c r="J158" s="133" t="s">
        <v>17</v>
      </c>
      <c r="K158" s="133">
        <v>1</v>
      </c>
      <c r="L158" s="48">
        <v>0.5</v>
      </c>
      <c r="M158" s="135">
        <f>L158/K158</f>
        <v>0.5</v>
      </c>
      <c r="N158" s="130" t="s">
        <v>517</v>
      </c>
      <c r="O158" s="130" t="s">
        <v>518</v>
      </c>
      <c r="P158" s="10">
        <v>259</v>
      </c>
      <c r="Q158" s="130" t="s">
        <v>562</v>
      </c>
      <c r="R158" s="130" t="s">
        <v>748</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spans="1:103" s="5" customFormat="1" ht="38.25" hidden="1" customHeight="1" x14ac:dyDescent="0.3">
      <c r="A159" s="234"/>
      <c r="B159" s="234"/>
      <c r="C159" s="234" t="s">
        <v>8</v>
      </c>
      <c r="D159" s="130" t="s">
        <v>16</v>
      </c>
      <c r="E159" s="130">
        <v>1</v>
      </c>
      <c r="F159" s="130">
        <v>1</v>
      </c>
      <c r="G159" s="130" t="s">
        <v>15</v>
      </c>
      <c r="H159" s="130" t="s">
        <v>14</v>
      </c>
      <c r="I159" s="249" t="s">
        <v>13</v>
      </c>
      <c r="J159" s="249" t="s">
        <v>13</v>
      </c>
      <c r="K159" s="130">
        <v>1</v>
      </c>
      <c r="L159" s="38">
        <v>1</v>
      </c>
      <c r="M159" s="61">
        <v>1</v>
      </c>
      <c r="N159" s="130" t="s">
        <v>517</v>
      </c>
      <c r="O159" s="130" t="s">
        <v>520</v>
      </c>
      <c r="P159" s="10">
        <v>284</v>
      </c>
      <c r="Q159" s="130" t="s">
        <v>563</v>
      </c>
      <c r="R159" s="130" t="s">
        <v>615</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spans="1:103" s="5" customFormat="1" ht="96.75" customHeight="1" x14ac:dyDescent="0.3">
      <c r="A160" s="234"/>
      <c r="B160" s="234"/>
      <c r="C160" s="233"/>
      <c r="D160" s="130" t="s">
        <v>12</v>
      </c>
      <c r="E160" s="130">
        <v>6</v>
      </c>
      <c r="F160" s="130">
        <v>13</v>
      </c>
      <c r="G160" s="130" t="s">
        <v>11</v>
      </c>
      <c r="H160" s="130" t="s">
        <v>10</v>
      </c>
      <c r="I160" s="249"/>
      <c r="J160" s="249"/>
      <c r="K160" s="130">
        <v>6</v>
      </c>
      <c r="L160" s="38">
        <v>1</v>
      </c>
      <c r="M160" s="60">
        <f>L160/K160*1</f>
        <v>0.16666666666666666</v>
      </c>
      <c r="N160" s="130" t="s">
        <v>517</v>
      </c>
      <c r="O160" s="130" t="s">
        <v>520</v>
      </c>
      <c r="P160" s="10">
        <v>284</v>
      </c>
      <c r="Q160" s="130" t="s">
        <v>563</v>
      </c>
      <c r="R160" s="142" t="s">
        <v>795</v>
      </c>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spans="1:350" s="5" customFormat="1" ht="73.95" hidden="1" customHeight="1" x14ac:dyDescent="0.3">
      <c r="A161" s="234"/>
      <c r="B161" s="234" t="s">
        <v>8</v>
      </c>
      <c r="C161" s="233"/>
      <c r="D161" s="130" t="s">
        <v>7</v>
      </c>
      <c r="E161" s="130">
        <v>1</v>
      </c>
      <c r="F161" s="130">
        <v>1</v>
      </c>
      <c r="G161" s="130" t="s">
        <v>6</v>
      </c>
      <c r="H161" s="130" t="s">
        <v>5</v>
      </c>
      <c r="I161" s="249"/>
      <c r="J161" s="249"/>
      <c r="K161" s="130">
        <v>1</v>
      </c>
      <c r="L161" s="51" t="s">
        <v>707</v>
      </c>
      <c r="M161" s="135">
        <v>0.5</v>
      </c>
      <c r="N161" s="130" t="s">
        <v>517</v>
      </c>
      <c r="O161" s="130" t="s">
        <v>518</v>
      </c>
      <c r="P161" s="130">
        <v>262</v>
      </c>
      <c r="Q161" s="130" t="s">
        <v>580</v>
      </c>
      <c r="R161" s="130" t="s">
        <v>616</v>
      </c>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spans="1:350" s="5" customFormat="1" ht="79.5" customHeight="1" thickBot="1" x14ac:dyDescent="0.35">
      <c r="A162" s="234"/>
      <c r="B162" s="234"/>
      <c r="C162" s="130" t="s">
        <v>4</v>
      </c>
      <c r="D162" s="130" t="s">
        <v>3</v>
      </c>
      <c r="E162" s="130">
        <v>1</v>
      </c>
      <c r="F162" s="130">
        <v>1</v>
      </c>
      <c r="G162" s="130" t="s">
        <v>2</v>
      </c>
      <c r="H162" s="130" t="s">
        <v>1</v>
      </c>
      <c r="I162" s="130" t="s">
        <v>0</v>
      </c>
      <c r="J162" s="22" t="s">
        <v>0</v>
      </c>
      <c r="K162" s="130">
        <v>1</v>
      </c>
      <c r="L162" s="52">
        <v>0.5</v>
      </c>
      <c r="M162" s="66" t="s">
        <v>38</v>
      </c>
      <c r="N162" s="130" t="s">
        <v>514</v>
      </c>
      <c r="O162" s="130" t="s">
        <v>515</v>
      </c>
      <c r="P162" s="130">
        <v>190</v>
      </c>
      <c r="Q162" s="130" t="s">
        <v>516</v>
      </c>
      <c r="R162" s="22" t="s">
        <v>617</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spans="1:350" s="9" customFormat="1" ht="14.4" thickBot="1" x14ac:dyDescent="0.35">
      <c r="C163" s="2"/>
      <c r="D163" s="2"/>
      <c r="E163" s="2"/>
      <c r="F163" s="2"/>
      <c r="G163" s="2"/>
      <c r="H163" s="2"/>
      <c r="I163" s="2"/>
      <c r="J163" s="2"/>
      <c r="K163" s="130"/>
      <c r="L163" s="52"/>
      <c r="M163" s="19"/>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row>
    <row r="164" spans="1:350" s="9" customFormat="1" x14ac:dyDescent="0.3">
      <c r="C164" s="2"/>
      <c r="D164" s="2"/>
      <c r="E164" s="2"/>
      <c r="F164" s="2"/>
      <c r="G164" s="2"/>
      <c r="H164" s="2"/>
      <c r="I164" s="2"/>
      <c r="J164" s="2"/>
      <c r="K164" s="23"/>
      <c r="L164" s="53"/>
      <c r="M164" s="23"/>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row>
    <row r="165" spans="1:350" s="9" customFormat="1" x14ac:dyDescent="0.3">
      <c r="C165" s="2"/>
      <c r="D165" s="2"/>
      <c r="E165" s="2"/>
      <c r="F165" s="2"/>
      <c r="G165" s="2"/>
      <c r="H165" s="2"/>
      <c r="I165" s="2"/>
      <c r="J165" s="2"/>
      <c r="K165" s="23"/>
      <c r="L165" s="53"/>
      <c r="M165" s="23"/>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row>
    <row r="166" spans="1:350" s="9" customFormat="1" x14ac:dyDescent="0.3">
      <c r="C166" s="2"/>
      <c r="D166" s="2"/>
      <c r="E166" s="2"/>
      <c r="F166" s="2"/>
      <c r="G166" s="2"/>
      <c r="H166" s="2"/>
      <c r="I166" s="2"/>
      <c r="J166" s="2"/>
      <c r="K166" s="23"/>
      <c r="L166" s="53"/>
      <c r="M166" s="23"/>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row>
    <row r="167" spans="1:350" s="9" customFormat="1" x14ac:dyDescent="0.3">
      <c r="C167" s="2"/>
      <c r="D167" s="2"/>
      <c r="E167" s="2"/>
      <c r="F167" s="2"/>
      <c r="G167" s="2"/>
      <c r="H167" s="2"/>
      <c r="I167" s="2"/>
      <c r="J167" s="2"/>
      <c r="K167" s="23"/>
      <c r="L167" s="53"/>
      <c r="M167" s="23"/>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row>
    <row r="168" spans="1:350" s="9" customFormat="1" x14ac:dyDescent="0.3">
      <c r="C168" s="2"/>
      <c r="D168" s="2"/>
      <c r="E168" s="2"/>
      <c r="F168" s="2"/>
      <c r="G168" s="2"/>
      <c r="H168" s="2"/>
      <c r="I168" s="2"/>
      <c r="J168" s="2"/>
      <c r="K168" s="23"/>
      <c r="L168" s="53"/>
      <c r="M168" s="23"/>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row>
    <row r="169" spans="1:350" s="9" customFormat="1" x14ac:dyDescent="0.3">
      <c r="C169" s="2"/>
      <c r="D169" s="2"/>
      <c r="E169" s="2"/>
      <c r="F169" s="2"/>
      <c r="G169" s="2"/>
      <c r="H169" s="2"/>
      <c r="I169" s="2"/>
      <c r="J169" s="2"/>
      <c r="K169" s="23"/>
      <c r="L169" s="53"/>
      <c r="M169" s="23"/>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row>
  </sheetData>
  <mergeCells count="396">
    <mergeCell ref="B157:B160"/>
    <mergeCell ref="C159:C161"/>
    <mergeCell ref="I159:I161"/>
    <mergeCell ref="J159:J161"/>
    <mergeCell ref="B161:B162"/>
    <mergeCell ref="G152:G154"/>
    <mergeCell ref="I152:I156"/>
    <mergeCell ref="J152:J156"/>
    <mergeCell ref="K152:K154"/>
    <mergeCell ref="J148:J150"/>
    <mergeCell ref="K148:K150"/>
    <mergeCell ref="L148:L150"/>
    <mergeCell ref="M148:M150"/>
    <mergeCell ref="R148:R150"/>
    <mergeCell ref="B151:B156"/>
    <mergeCell ref="C152:C156"/>
    <mergeCell ref="D152:D154"/>
    <mergeCell ref="E152:E154"/>
    <mergeCell ref="F152:F154"/>
    <mergeCell ref="C148:C150"/>
    <mergeCell ref="D148:D150"/>
    <mergeCell ref="E148:E150"/>
    <mergeCell ref="F148:F150"/>
    <mergeCell ref="G148:G150"/>
    <mergeCell ref="I148:I150"/>
    <mergeCell ref="B140:B150"/>
    <mergeCell ref="R152:R154"/>
    <mergeCell ref="L152:L154"/>
    <mergeCell ref="M152:M154"/>
    <mergeCell ref="M138:M139"/>
    <mergeCell ref="R138:R139"/>
    <mergeCell ref="C143:C144"/>
    <mergeCell ref="D143:D144"/>
    <mergeCell ref="E143:E144"/>
    <mergeCell ref="F143:F144"/>
    <mergeCell ref="G143:G144"/>
    <mergeCell ref="I143:I144"/>
    <mergeCell ref="J143:J144"/>
    <mergeCell ref="F138:F139"/>
    <mergeCell ref="G138:G139"/>
    <mergeCell ref="I138:I142"/>
    <mergeCell ref="J138:J142"/>
    <mergeCell ref="K138:K139"/>
    <mergeCell ref="L138:L139"/>
    <mergeCell ref="R126:R127"/>
    <mergeCell ref="B130:B134"/>
    <mergeCell ref="C130:C131"/>
    <mergeCell ref="I131:I132"/>
    <mergeCell ref="J131:J132"/>
    <mergeCell ref="C133:C134"/>
    <mergeCell ref="I133:I134"/>
    <mergeCell ref="J133:J134"/>
    <mergeCell ref="A135:A162"/>
    <mergeCell ref="B135:B139"/>
    <mergeCell ref="C135:C136"/>
    <mergeCell ref="I135:I137"/>
    <mergeCell ref="J135:J137"/>
    <mergeCell ref="C138:C139"/>
    <mergeCell ref="D138:D139"/>
    <mergeCell ref="E138:E139"/>
    <mergeCell ref="A55:A134"/>
    <mergeCell ref="K143:K144"/>
    <mergeCell ref="L143:L144"/>
    <mergeCell ref="M143:M144"/>
    <mergeCell ref="R143:R144"/>
    <mergeCell ref="C145:C147"/>
    <mergeCell ref="I145:I147"/>
    <mergeCell ref="J145:J147"/>
    <mergeCell ref="R121:R122"/>
    <mergeCell ref="C123:C124"/>
    <mergeCell ref="D123:D124"/>
    <mergeCell ref="E123:E124"/>
    <mergeCell ref="F123:F124"/>
    <mergeCell ref="G123:G124"/>
    <mergeCell ref="K123:K124"/>
    <mergeCell ref="L123:L124"/>
    <mergeCell ref="M123:M124"/>
    <mergeCell ref="R123:R124"/>
    <mergeCell ref="B120:B129"/>
    <mergeCell ref="C121:C122"/>
    <mergeCell ref="D121:D122"/>
    <mergeCell ref="E121:E122"/>
    <mergeCell ref="F121:F122"/>
    <mergeCell ref="G121:G122"/>
    <mergeCell ref="K121:K122"/>
    <mergeCell ref="L121:L122"/>
    <mergeCell ref="M121:M122"/>
    <mergeCell ref="C126:C127"/>
    <mergeCell ref="D126:D127"/>
    <mergeCell ref="E126:E127"/>
    <mergeCell ref="F126:F127"/>
    <mergeCell ref="G126:G127"/>
    <mergeCell ref="I126:I127"/>
    <mergeCell ref="J126:J127"/>
    <mergeCell ref="K126:K127"/>
    <mergeCell ref="L126:L127"/>
    <mergeCell ref="M126:M127"/>
    <mergeCell ref="D114:D115"/>
    <mergeCell ref="E114:E115"/>
    <mergeCell ref="F114:F115"/>
    <mergeCell ref="G114:G115"/>
    <mergeCell ref="K114:K115"/>
    <mergeCell ref="L114:L115"/>
    <mergeCell ref="M114:M115"/>
    <mergeCell ref="R114:R115"/>
    <mergeCell ref="B117:B119"/>
    <mergeCell ref="C117:C119"/>
    <mergeCell ref="D117:D119"/>
    <mergeCell ref="E117:E119"/>
    <mergeCell ref="F117:F119"/>
    <mergeCell ref="G117:G119"/>
    <mergeCell ref="I117:I119"/>
    <mergeCell ref="J117:J119"/>
    <mergeCell ref="K117:K119"/>
    <mergeCell ref="L117:L119"/>
    <mergeCell ref="M117:M119"/>
    <mergeCell ref="R117:R119"/>
    <mergeCell ref="M101:M103"/>
    <mergeCell ref="R101:R103"/>
    <mergeCell ref="B104:B116"/>
    <mergeCell ref="C104:C112"/>
    <mergeCell ref="D104:D105"/>
    <mergeCell ref="G104:G105"/>
    <mergeCell ref="I104:I112"/>
    <mergeCell ref="J104:J112"/>
    <mergeCell ref="B92:B103"/>
    <mergeCell ref="K104:K105"/>
    <mergeCell ref="L104:L105"/>
    <mergeCell ref="M104:M105"/>
    <mergeCell ref="R104:R105"/>
    <mergeCell ref="D109:D110"/>
    <mergeCell ref="E109:E110"/>
    <mergeCell ref="F109:F110"/>
    <mergeCell ref="G109:G110"/>
    <mergeCell ref="K109:K110"/>
    <mergeCell ref="L109:L110"/>
    <mergeCell ref="M109:M110"/>
    <mergeCell ref="R109:R110"/>
    <mergeCell ref="C113:C116"/>
    <mergeCell ref="I113:I116"/>
    <mergeCell ref="J113:J116"/>
    <mergeCell ref="C101:C103"/>
    <mergeCell ref="D101:D103"/>
    <mergeCell ref="E101:E103"/>
    <mergeCell ref="F101:F103"/>
    <mergeCell ref="G101:G103"/>
    <mergeCell ref="I101:I103"/>
    <mergeCell ref="J101:J103"/>
    <mergeCell ref="K101:K103"/>
    <mergeCell ref="L101:L103"/>
    <mergeCell ref="M92:M93"/>
    <mergeCell ref="R92:R93"/>
    <mergeCell ref="C94:C95"/>
    <mergeCell ref="D94:D95"/>
    <mergeCell ref="G94:G95"/>
    <mergeCell ref="I94:I100"/>
    <mergeCell ref="J94:J100"/>
    <mergeCell ref="K94:K95"/>
    <mergeCell ref="C92:C93"/>
    <mergeCell ref="D92:D93"/>
    <mergeCell ref="G92:G93"/>
    <mergeCell ref="I92:I93"/>
    <mergeCell ref="J92:J93"/>
    <mergeCell ref="L94:L95"/>
    <mergeCell ref="M94:M95"/>
    <mergeCell ref="R94:R95"/>
    <mergeCell ref="C99:C100"/>
    <mergeCell ref="F89:F91"/>
    <mergeCell ref="G89:G91"/>
    <mergeCell ref="K89:K91"/>
    <mergeCell ref="L89:L91"/>
    <mergeCell ref="I86:I91"/>
    <mergeCell ref="J86:J91"/>
    <mergeCell ref="K86:K87"/>
    <mergeCell ref="L86:L87"/>
    <mergeCell ref="K92:K93"/>
    <mergeCell ref="L92:L93"/>
    <mergeCell ref="L81:L84"/>
    <mergeCell ref="M81:M84"/>
    <mergeCell ref="M86:M87"/>
    <mergeCell ref="R86:R87"/>
    <mergeCell ref="M89:M91"/>
    <mergeCell ref="R89:R91"/>
    <mergeCell ref="N81:N84"/>
    <mergeCell ref="O81:O84"/>
    <mergeCell ref="P81:P84"/>
    <mergeCell ref="Q81:Q84"/>
    <mergeCell ref="R81:R84"/>
    <mergeCell ref="L71:L73"/>
    <mergeCell ref="M71:M73"/>
    <mergeCell ref="R71:R73"/>
    <mergeCell ref="C76:C80"/>
    <mergeCell ref="I76:I80"/>
    <mergeCell ref="J76:J80"/>
    <mergeCell ref="D78:D79"/>
    <mergeCell ref="G78:G79"/>
    <mergeCell ref="K78:K79"/>
    <mergeCell ref="L78:L79"/>
    <mergeCell ref="M78:M79"/>
    <mergeCell ref="R78:R79"/>
    <mergeCell ref="B71:B91"/>
    <mergeCell ref="C71:C75"/>
    <mergeCell ref="D71:D73"/>
    <mergeCell ref="G71:G73"/>
    <mergeCell ref="I71:I75"/>
    <mergeCell ref="J71:J75"/>
    <mergeCell ref="K71:K73"/>
    <mergeCell ref="B55:B70"/>
    <mergeCell ref="C55:C56"/>
    <mergeCell ref="I55:I56"/>
    <mergeCell ref="J55:J56"/>
    <mergeCell ref="C86:C91"/>
    <mergeCell ref="D86:D87"/>
    <mergeCell ref="E86:E87"/>
    <mergeCell ref="F86:F87"/>
    <mergeCell ref="G86:G87"/>
    <mergeCell ref="C81:C85"/>
    <mergeCell ref="D81:D84"/>
    <mergeCell ref="G81:G84"/>
    <mergeCell ref="I81:I85"/>
    <mergeCell ref="J81:J85"/>
    <mergeCell ref="K81:K84"/>
    <mergeCell ref="D89:D91"/>
    <mergeCell ref="E89:E91"/>
    <mergeCell ref="M66:M67"/>
    <mergeCell ref="R66:R67"/>
    <mergeCell ref="C69:C70"/>
    <mergeCell ref="D69:D70"/>
    <mergeCell ref="G69:G70"/>
    <mergeCell ref="I69:I70"/>
    <mergeCell ref="J69:J70"/>
    <mergeCell ref="K69:K70"/>
    <mergeCell ref="L69:L70"/>
    <mergeCell ref="M69:M70"/>
    <mergeCell ref="R69:R70"/>
    <mergeCell ref="D52:D53"/>
    <mergeCell ref="G52:G53"/>
    <mergeCell ref="C66:C68"/>
    <mergeCell ref="D66:D67"/>
    <mergeCell ref="G66:G67"/>
    <mergeCell ref="I66:I68"/>
    <mergeCell ref="J66:J68"/>
    <mergeCell ref="K66:K67"/>
    <mergeCell ref="L66:L67"/>
    <mergeCell ref="K59:K60"/>
    <mergeCell ref="L59:L60"/>
    <mergeCell ref="J47:J53"/>
    <mergeCell ref="K47:K51"/>
    <mergeCell ref="L47:L51"/>
    <mergeCell ref="M59:M60"/>
    <mergeCell ref="R59:R60"/>
    <mergeCell ref="C63:C65"/>
    <mergeCell ref="D63:D65"/>
    <mergeCell ref="E63:E65"/>
    <mergeCell ref="F63:F65"/>
    <mergeCell ref="G63:G65"/>
    <mergeCell ref="I63:I65"/>
    <mergeCell ref="C57:C62"/>
    <mergeCell ref="I57:I62"/>
    <mergeCell ref="J57:J62"/>
    <mergeCell ref="D59:D60"/>
    <mergeCell ref="G59:G60"/>
    <mergeCell ref="J63:J65"/>
    <mergeCell ref="K63:K65"/>
    <mergeCell ref="L63:L65"/>
    <mergeCell ref="M63:M65"/>
    <mergeCell ref="R63:R65"/>
    <mergeCell ref="C45:C46"/>
    <mergeCell ref="I45:I46"/>
    <mergeCell ref="J45:J46"/>
    <mergeCell ref="G40:G41"/>
    <mergeCell ref="I40:I41"/>
    <mergeCell ref="J40:J41"/>
    <mergeCell ref="K40:K41"/>
    <mergeCell ref="L40:L41"/>
    <mergeCell ref="M40:M41"/>
    <mergeCell ref="M47:M51"/>
    <mergeCell ref="R47:R51"/>
    <mergeCell ref="K52:K53"/>
    <mergeCell ref="L52:L53"/>
    <mergeCell ref="K37:K38"/>
    <mergeCell ref="L37:L38"/>
    <mergeCell ref="M37:M38"/>
    <mergeCell ref="R37:R38"/>
    <mergeCell ref="J36:J39"/>
    <mergeCell ref="R40:R41"/>
    <mergeCell ref="J42:J43"/>
    <mergeCell ref="M52:M53"/>
    <mergeCell ref="R52:R53"/>
    <mergeCell ref="A40:A54"/>
    <mergeCell ref="B40:B44"/>
    <mergeCell ref="C40:C41"/>
    <mergeCell ref="D40:D41"/>
    <mergeCell ref="E40:E41"/>
    <mergeCell ref="F40:F41"/>
    <mergeCell ref="B36:B39"/>
    <mergeCell ref="C36:C39"/>
    <mergeCell ref="I36:I39"/>
    <mergeCell ref="D37:D38"/>
    <mergeCell ref="E37:E38"/>
    <mergeCell ref="F37:F38"/>
    <mergeCell ref="G37:G38"/>
    <mergeCell ref="B47:B54"/>
    <mergeCell ref="C47:C53"/>
    <mergeCell ref="D47:D51"/>
    <mergeCell ref="E47:E51"/>
    <mergeCell ref="F47:F51"/>
    <mergeCell ref="G47:G51"/>
    <mergeCell ref="I47:I53"/>
    <mergeCell ref="C42:C43"/>
    <mergeCell ref="G42:G43"/>
    <mergeCell ref="I42:I43"/>
    <mergeCell ref="B45:B46"/>
    <mergeCell ref="M24:M25"/>
    <mergeCell ref="R24:R25"/>
    <mergeCell ref="C26:C28"/>
    <mergeCell ref="I26:I28"/>
    <mergeCell ref="J26:J28"/>
    <mergeCell ref="B30:B33"/>
    <mergeCell ref="C30:C31"/>
    <mergeCell ref="I30:I31"/>
    <mergeCell ref="J30:J31"/>
    <mergeCell ref="C32:C33"/>
    <mergeCell ref="F24:F25"/>
    <mergeCell ref="G24:G25"/>
    <mergeCell ref="I24:I25"/>
    <mergeCell ref="J24:J25"/>
    <mergeCell ref="K24:K25"/>
    <mergeCell ref="L24:L25"/>
    <mergeCell ref="I21:I23"/>
    <mergeCell ref="J21:J23"/>
    <mergeCell ref="B22:B23"/>
    <mergeCell ref="C22:C23"/>
    <mergeCell ref="A24:A39"/>
    <mergeCell ref="B24:B28"/>
    <mergeCell ref="C24:C25"/>
    <mergeCell ref="D24:D25"/>
    <mergeCell ref="E24:E25"/>
    <mergeCell ref="I32:I33"/>
    <mergeCell ref="J32:J33"/>
    <mergeCell ref="B34:B35"/>
    <mergeCell ref="C34:C35"/>
    <mergeCell ref="I34:I35"/>
    <mergeCell ref="J34:J35"/>
    <mergeCell ref="R13:R15"/>
    <mergeCell ref="D17:D18"/>
    <mergeCell ref="E17:E18"/>
    <mergeCell ref="F17:F18"/>
    <mergeCell ref="G17:G18"/>
    <mergeCell ref="I17:I18"/>
    <mergeCell ref="J17:J18"/>
    <mergeCell ref="K17:K18"/>
    <mergeCell ref="L17:L18"/>
    <mergeCell ref="M17:M18"/>
    <mergeCell ref="G13:G15"/>
    <mergeCell ref="I13:I15"/>
    <mergeCell ref="J13:J15"/>
    <mergeCell ref="K13:K15"/>
    <mergeCell ref="L13:L15"/>
    <mergeCell ref="M13:M15"/>
    <mergeCell ref="R17:R18"/>
    <mergeCell ref="N11:N12"/>
    <mergeCell ref="O11:O12"/>
    <mergeCell ref="P11:P12"/>
    <mergeCell ref="Q11:Q12"/>
    <mergeCell ref="R11:R12"/>
    <mergeCell ref="F11:F12"/>
    <mergeCell ref="G11:G12"/>
    <mergeCell ref="I11:I12"/>
    <mergeCell ref="J11:J12"/>
    <mergeCell ref="K11:K12"/>
    <mergeCell ref="L11:L12"/>
    <mergeCell ref="J4:J5"/>
    <mergeCell ref="K4:K5"/>
    <mergeCell ref="L4:L5"/>
    <mergeCell ref="M4:M5"/>
    <mergeCell ref="A1:J2"/>
    <mergeCell ref="K1:M2"/>
    <mergeCell ref="N1:Q2"/>
    <mergeCell ref="R1:R3"/>
    <mergeCell ref="A4:A23"/>
    <mergeCell ref="B4:B10"/>
    <mergeCell ref="C4:C5"/>
    <mergeCell ref="D4:D5"/>
    <mergeCell ref="E4:E5"/>
    <mergeCell ref="F4:F5"/>
    <mergeCell ref="C6:C7"/>
    <mergeCell ref="C9:C10"/>
    <mergeCell ref="B11:B21"/>
    <mergeCell ref="C11:C21"/>
    <mergeCell ref="D11:D12"/>
    <mergeCell ref="E11:E12"/>
    <mergeCell ref="D13:D15"/>
    <mergeCell ref="G4:G5"/>
    <mergeCell ref="I4:I5"/>
    <mergeCell ref="M11:M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L169"/>
  <sheetViews>
    <sheetView topLeftCell="C1" zoomScale="51" zoomScaleNormal="51" workbookViewId="0">
      <selection activeCell="D26" sqref="D26"/>
    </sheetView>
  </sheetViews>
  <sheetFormatPr baseColWidth="10" defaultColWidth="9.109375" defaultRowHeight="13.8" x14ac:dyDescent="0.3"/>
  <cols>
    <col min="1" max="1" width="10.109375" style="2" hidden="1" customWidth="1"/>
    <col min="2" max="2" width="12.33203125" style="2" hidden="1" customWidth="1"/>
    <col min="3" max="3" width="19.5546875" style="2" customWidth="1"/>
    <col min="4" max="4" width="14" style="2" customWidth="1"/>
    <col min="5" max="5" width="12" style="2" hidden="1" customWidth="1"/>
    <col min="6" max="6" width="8.109375" style="2" customWidth="1"/>
    <col min="7" max="7" width="15.5546875" style="2" hidden="1" customWidth="1"/>
    <col min="8" max="8" width="25.88671875" style="2" customWidth="1"/>
    <col min="9" max="9" width="18.44140625" style="2" hidden="1" customWidth="1"/>
    <col min="10" max="10" width="19.5546875" style="2" hidden="1" customWidth="1"/>
    <col min="11" max="11" width="13.5546875" style="23" customWidth="1"/>
    <col min="12" max="12" width="13.33203125" style="53" customWidth="1"/>
    <col min="13" max="13" width="14" style="23" customWidth="1"/>
    <col min="14" max="14" width="21.44140625" style="2" hidden="1" customWidth="1"/>
    <col min="15" max="15" width="27.44140625" style="2" hidden="1" customWidth="1"/>
    <col min="16" max="16" width="12.109375" style="2" hidden="1" customWidth="1"/>
    <col min="17" max="17" width="26" style="2" hidden="1" customWidth="1"/>
    <col min="18" max="18" width="134.5546875" style="2" hidden="1" customWidth="1"/>
    <col min="19" max="241" width="9.109375" style="2"/>
    <col min="242" max="242" width="21" style="2" customWidth="1"/>
    <col min="243" max="243" width="37.88671875" style="2" customWidth="1"/>
    <col min="244" max="244" width="33.44140625" style="2" customWidth="1"/>
    <col min="245" max="245" width="22" style="2" customWidth="1"/>
    <col min="246" max="246" width="21" style="2" customWidth="1"/>
    <col min="247" max="247" width="7.44140625" style="2" customWidth="1"/>
    <col min="248" max="248" width="7.5546875" style="2" customWidth="1"/>
    <col min="249" max="249" width="7.109375" style="2" customWidth="1"/>
    <col min="250" max="250" width="17.44140625" style="2" customWidth="1"/>
    <col min="251" max="251" width="22.88671875" style="2" customWidth="1"/>
    <col min="252" max="252" width="18.109375" style="2" customWidth="1"/>
    <col min="253" max="253" width="15.6640625" style="2" customWidth="1"/>
    <col min="254" max="254" width="15.33203125" style="2" customWidth="1"/>
    <col min="255" max="255" width="16.33203125" style="2" customWidth="1"/>
    <col min="256" max="256" width="16.88671875" style="2" customWidth="1"/>
    <col min="257" max="257" width="16.5546875" style="2" customWidth="1"/>
    <col min="258" max="258" width="15.88671875" style="2" customWidth="1"/>
    <col min="259" max="259" width="15.44140625" style="2" customWidth="1"/>
    <col min="260" max="260" width="18.109375" style="2" customWidth="1"/>
    <col min="261" max="261" width="12.88671875" style="2" customWidth="1"/>
    <col min="262" max="262" width="12.6640625" style="2" bestFit="1" customWidth="1"/>
    <col min="263" max="263" width="16.88671875" style="2" customWidth="1"/>
    <col min="264" max="497" width="9.109375" style="2"/>
    <col min="498" max="498" width="21" style="2" customWidth="1"/>
    <col min="499" max="499" width="37.88671875" style="2" customWidth="1"/>
    <col min="500" max="500" width="33.44140625" style="2" customWidth="1"/>
    <col min="501" max="501" width="22" style="2" customWidth="1"/>
    <col min="502" max="502" width="21" style="2" customWidth="1"/>
    <col min="503" max="503" width="7.44140625" style="2" customWidth="1"/>
    <col min="504" max="504" width="7.5546875" style="2" customWidth="1"/>
    <col min="505" max="505" width="7.109375" style="2" customWidth="1"/>
    <col min="506" max="506" width="17.44140625" style="2" customWidth="1"/>
    <col min="507" max="507" width="22.88671875" style="2" customWidth="1"/>
    <col min="508" max="508" width="18.109375" style="2" customWidth="1"/>
    <col min="509" max="509" width="15.6640625" style="2" customWidth="1"/>
    <col min="510" max="510" width="15.33203125" style="2" customWidth="1"/>
    <col min="511" max="511" width="16.33203125" style="2" customWidth="1"/>
    <col min="512" max="512" width="16.88671875" style="2" customWidth="1"/>
    <col min="513" max="513" width="16.5546875" style="2" customWidth="1"/>
    <col min="514" max="514" width="15.88671875" style="2" customWidth="1"/>
    <col min="515" max="515" width="15.44140625" style="2" customWidth="1"/>
    <col min="516" max="516" width="18.109375" style="2" customWidth="1"/>
    <col min="517" max="517" width="12.88671875" style="2" customWidth="1"/>
    <col min="518" max="518" width="12.6640625" style="2" bestFit="1" customWidth="1"/>
    <col min="519" max="519" width="16.88671875" style="2" customWidth="1"/>
    <col min="520" max="753" width="9.109375" style="2"/>
    <col min="754" max="754" width="21" style="2" customWidth="1"/>
    <col min="755" max="755" width="37.88671875" style="2" customWidth="1"/>
    <col min="756" max="756" width="33.44140625" style="2" customWidth="1"/>
    <col min="757" max="757" width="22" style="2" customWidth="1"/>
    <col min="758" max="758" width="21" style="2" customWidth="1"/>
    <col min="759" max="759" width="7.44140625" style="2" customWidth="1"/>
    <col min="760" max="760" width="7.5546875" style="2" customWidth="1"/>
    <col min="761" max="761" width="7.109375" style="2" customWidth="1"/>
    <col min="762" max="762" width="17.44140625" style="2" customWidth="1"/>
    <col min="763" max="763" width="22.88671875" style="2" customWidth="1"/>
    <col min="764" max="764" width="18.109375" style="2" customWidth="1"/>
    <col min="765" max="765" width="15.6640625" style="2" customWidth="1"/>
    <col min="766" max="766" width="15.33203125" style="2" customWidth="1"/>
    <col min="767" max="767" width="16.33203125" style="2" customWidth="1"/>
    <col min="768" max="768" width="16.88671875" style="2" customWidth="1"/>
    <col min="769" max="769" width="16.5546875" style="2" customWidth="1"/>
    <col min="770" max="770" width="15.88671875" style="2" customWidth="1"/>
    <col min="771" max="771" width="15.44140625" style="2" customWidth="1"/>
    <col min="772" max="772" width="18.109375" style="2" customWidth="1"/>
    <col min="773" max="773" width="12.88671875" style="2" customWidth="1"/>
    <col min="774" max="774" width="12.6640625" style="2" bestFit="1" customWidth="1"/>
    <col min="775" max="775" width="16.88671875" style="2" customWidth="1"/>
    <col min="776" max="1009" width="9.109375" style="2"/>
    <col min="1010" max="1010" width="21" style="2" customWidth="1"/>
    <col min="1011" max="1011" width="37.88671875" style="2" customWidth="1"/>
    <col min="1012" max="1012" width="33.44140625" style="2" customWidth="1"/>
    <col min="1013" max="1013" width="22" style="2" customWidth="1"/>
    <col min="1014" max="1014" width="21" style="2" customWidth="1"/>
    <col min="1015" max="1015" width="7.44140625" style="2" customWidth="1"/>
    <col min="1016" max="1016" width="7.5546875" style="2" customWidth="1"/>
    <col min="1017" max="1017" width="7.109375" style="2" customWidth="1"/>
    <col min="1018" max="1018" width="17.44140625" style="2" customWidth="1"/>
    <col min="1019" max="1019" width="22.88671875" style="2" customWidth="1"/>
    <col min="1020" max="1020" width="18.109375" style="2" customWidth="1"/>
    <col min="1021" max="1021" width="15.6640625" style="2" customWidth="1"/>
    <col min="1022" max="1022" width="15.33203125" style="2" customWidth="1"/>
    <col min="1023" max="1023" width="16.33203125" style="2" customWidth="1"/>
    <col min="1024" max="1024" width="16.88671875" style="2" customWidth="1"/>
    <col min="1025" max="1025" width="16.5546875" style="2" customWidth="1"/>
    <col min="1026" max="1026" width="15.88671875" style="2" customWidth="1"/>
    <col min="1027" max="1027" width="15.44140625" style="2" customWidth="1"/>
    <col min="1028" max="1028" width="18.109375" style="2" customWidth="1"/>
    <col min="1029" max="1029" width="12.88671875" style="2" customWidth="1"/>
    <col min="1030" max="1030" width="12.6640625" style="2" bestFit="1" customWidth="1"/>
    <col min="1031" max="1031" width="16.88671875" style="2" customWidth="1"/>
    <col min="1032" max="1265" width="9.109375" style="2"/>
    <col min="1266" max="1266" width="21" style="2" customWidth="1"/>
    <col min="1267" max="1267" width="37.88671875" style="2" customWidth="1"/>
    <col min="1268" max="1268" width="33.44140625" style="2" customWidth="1"/>
    <col min="1269" max="1269" width="22" style="2" customWidth="1"/>
    <col min="1270" max="1270" width="21" style="2" customWidth="1"/>
    <col min="1271" max="1271" width="7.44140625" style="2" customWidth="1"/>
    <col min="1272" max="1272" width="7.5546875" style="2" customWidth="1"/>
    <col min="1273" max="1273" width="7.109375" style="2" customWidth="1"/>
    <col min="1274" max="1274" width="17.44140625" style="2" customWidth="1"/>
    <col min="1275" max="1275" width="22.88671875" style="2" customWidth="1"/>
    <col min="1276" max="1276" width="18.109375" style="2" customWidth="1"/>
    <col min="1277" max="1277" width="15.6640625" style="2" customWidth="1"/>
    <col min="1278" max="1278" width="15.33203125" style="2" customWidth="1"/>
    <col min="1279" max="1279" width="16.33203125" style="2" customWidth="1"/>
    <col min="1280" max="1280" width="16.88671875" style="2" customWidth="1"/>
    <col min="1281" max="1281" width="16.5546875" style="2" customWidth="1"/>
    <col min="1282" max="1282" width="15.88671875" style="2" customWidth="1"/>
    <col min="1283" max="1283" width="15.44140625" style="2" customWidth="1"/>
    <col min="1284" max="1284" width="18.109375" style="2" customWidth="1"/>
    <col min="1285" max="1285" width="12.88671875" style="2" customWidth="1"/>
    <col min="1286" max="1286" width="12.6640625" style="2" bestFit="1" customWidth="1"/>
    <col min="1287" max="1287" width="16.88671875" style="2" customWidth="1"/>
    <col min="1288" max="1521" width="9.109375" style="2"/>
    <col min="1522" max="1522" width="21" style="2" customWidth="1"/>
    <col min="1523" max="1523" width="37.88671875" style="2" customWidth="1"/>
    <col min="1524" max="1524" width="33.44140625" style="2" customWidth="1"/>
    <col min="1525" max="1525" width="22" style="2" customWidth="1"/>
    <col min="1526" max="1526" width="21" style="2" customWidth="1"/>
    <col min="1527" max="1527" width="7.44140625" style="2" customWidth="1"/>
    <col min="1528" max="1528" width="7.5546875" style="2" customWidth="1"/>
    <col min="1529" max="1529" width="7.109375" style="2" customWidth="1"/>
    <col min="1530" max="1530" width="17.44140625" style="2" customWidth="1"/>
    <col min="1531" max="1531" width="22.88671875" style="2" customWidth="1"/>
    <col min="1532" max="1532" width="18.109375" style="2" customWidth="1"/>
    <col min="1533" max="1533" width="15.6640625" style="2" customWidth="1"/>
    <col min="1534" max="1534" width="15.33203125" style="2" customWidth="1"/>
    <col min="1535" max="1535" width="16.33203125" style="2" customWidth="1"/>
    <col min="1536" max="1536" width="16.88671875" style="2" customWidth="1"/>
    <col min="1537" max="1537" width="16.5546875" style="2" customWidth="1"/>
    <col min="1538" max="1538" width="15.88671875" style="2" customWidth="1"/>
    <col min="1539" max="1539" width="15.44140625" style="2" customWidth="1"/>
    <col min="1540" max="1540" width="18.109375" style="2" customWidth="1"/>
    <col min="1541" max="1541" width="12.88671875" style="2" customWidth="1"/>
    <col min="1542" max="1542" width="12.6640625" style="2" bestFit="1" customWidth="1"/>
    <col min="1543" max="1543" width="16.88671875" style="2" customWidth="1"/>
    <col min="1544" max="1777" width="9.109375" style="2"/>
    <col min="1778" max="1778" width="21" style="2" customWidth="1"/>
    <col min="1779" max="1779" width="37.88671875" style="2" customWidth="1"/>
    <col min="1780" max="1780" width="33.44140625" style="2" customWidth="1"/>
    <col min="1781" max="1781" width="22" style="2" customWidth="1"/>
    <col min="1782" max="1782" width="21" style="2" customWidth="1"/>
    <col min="1783" max="1783" width="7.44140625" style="2" customWidth="1"/>
    <col min="1784" max="1784" width="7.5546875" style="2" customWidth="1"/>
    <col min="1785" max="1785" width="7.109375" style="2" customWidth="1"/>
    <col min="1786" max="1786" width="17.44140625" style="2" customWidth="1"/>
    <col min="1787" max="1787" width="22.88671875" style="2" customWidth="1"/>
    <col min="1788" max="1788" width="18.109375" style="2" customWidth="1"/>
    <col min="1789" max="1789" width="15.6640625" style="2" customWidth="1"/>
    <col min="1790" max="1790" width="15.33203125" style="2" customWidth="1"/>
    <col min="1791" max="1791" width="16.33203125" style="2" customWidth="1"/>
    <col min="1792" max="1792" width="16.88671875" style="2" customWidth="1"/>
    <col min="1793" max="1793" width="16.5546875" style="2" customWidth="1"/>
    <col min="1794" max="1794" width="15.88671875" style="2" customWidth="1"/>
    <col min="1795" max="1795" width="15.44140625" style="2" customWidth="1"/>
    <col min="1796" max="1796" width="18.109375" style="2" customWidth="1"/>
    <col min="1797" max="1797" width="12.88671875" style="2" customWidth="1"/>
    <col min="1798" max="1798" width="12.6640625" style="2" bestFit="1" customWidth="1"/>
    <col min="1799" max="1799" width="16.88671875" style="2" customWidth="1"/>
    <col min="1800" max="2033" width="9.109375" style="2"/>
    <col min="2034" max="2034" width="21" style="2" customWidth="1"/>
    <col min="2035" max="2035" width="37.88671875" style="2" customWidth="1"/>
    <col min="2036" max="2036" width="33.44140625" style="2" customWidth="1"/>
    <col min="2037" max="2037" width="22" style="2" customWidth="1"/>
    <col min="2038" max="2038" width="21" style="2" customWidth="1"/>
    <col min="2039" max="2039" width="7.44140625" style="2" customWidth="1"/>
    <col min="2040" max="2040" width="7.5546875" style="2" customWidth="1"/>
    <col min="2041" max="2041" width="7.109375" style="2" customWidth="1"/>
    <col min="2042" max="2042" width="17.44140625" style="2" customWidth="1"/>
    <col min="2043" max="2043" width="22.88671875" style="2" customWidth="1"/>
    <col min="2044" max="2044" width="18.109375" style="2" customWidth="1"/>
    <col min="2045" max="2045" width="15.6640625" style="2" customWidth="1"/>
    <col min="2046" max="2046" width="15.33203125" style="2" customWidth="1"/>
    <col min="2047" max="2047" width="16.33203125" style="2" customWidth="1"/>
    <col min="2048" max="2048" width="16.88671875" style="2" customWidth="1"/>
    <col min="2049" max="2049" width="16.5546875" style="2" customWidth="1"/>
    <col min="2050" max="2050" width="15.88671875" style="2" customWidth="1"/>
    <col min="2051" max="2051" width="15.44140625" style="2" customWidth="1"/>
    <col min="2052" max="2052" width="18.109375" style="2" customWidth="1"/>
    <col min="2053" max="2053" width="12.88671875" style="2" customWidth="1"/>
    <col min="2054" max="2054" width="12.6640625" style="2" bestFit="1" customWidth="1"/>
    <col min="2055" max="2055" width="16.88671875" style="2" customWidth="1"/>
    <col min="2056" max="2289" width="9.109375" style="2"/>
    <col min="2290" max="2290" width="21" style="2" customWidth="1"/>
    <col min="2291" max="2291" width="37.88671875" style="2" customWidth="1"/>
    <col min="2292" max="2292" width="33.44140625" style="2" customWidth="1"/>
    <col min="2293" max="2293" width="22" style="2" customWidth="1"/>
    <col min="2294" max="2294" width="21" style="2" customWidth="1"/>
    <col min="2295" max="2295" width="7.44140625" style="2" customWidth="1"/>
    <col min="2296" max="2296" width="7.5546875" style="2" customWidth="1"/>
    <col min="2297" max="2297" width="7.109375" style="2" customWidth="1"/>
    <col min="2298" max="2298" width="17.44140625" style="2" customWidth="1"/>
    <col min="2299" max="2299" width="22.88671875" style="2" customWidth="1"/>
    <col min="2300" max="2300" width="18.109375" style="2" customWidth="1"/>
    <col min="2301" max="2301" width="15.6640625" style="2" customWidth="1"/>
    <col min="2302" max="2302" width="15.33203125" style="2" customWidth="1"/>
    <col min="2303" max="2303" width="16.33203125" style="2" customWidth="1"/>
    <col min="2304" max="2304" width="16.88671875" style="2" customWidth="1"/>
    <col min="2305" max="2305" width="16.5546875" style="2" customWidth="1"/>
    <col min="2306" max="2306" width="15.88671875" style="2" customWidth="1"/>
    <col min="2307" max="2307" width="15.44140625" style="2" customWidth="1"/>
    <col min="2308" max="2308" width="18.109375" style="2" customWidth="1"/>
    <col min="2309" max="2309" width="12.88671875" style="2" customWidth="1"/>
    <col min="2310" max="2310" width="12.6640625" style="2" bestFit="1" customWidth="1"/>
    <col min="2311" max="2311" width="16.88671875" style="2" customWidth="1"/>
    <col min="2312" max="2545" width="9.109375" style="2"/>
    <col min="2546" max="2546" width="21" style="2" customWidth="1"/>
    <col min="2547" max="2547" width="37.88671875" style="2" customWidth="1"/>
    <col min="2548" max="2548" width="33.44140625" style="2" customWidth="1"/>
    <col min="2549" max="2549" width="22" style="2" customWidth="1"/>
    <col min="2550" max="2550" width="21" style="2" customWidth="1"/>
    <col min="2551" max="2551" width="7.44140625" style="2" customWidth="1"/>
    <col min="2552" max="2552" width="7.5546875" style="2" customWidth="1"/>
    <col min="2553" max="2553" width="7.109375" style="2" customWidth="1"/>
    <col min="2554" max="2554" width="17.44140625" style="2" customWidth="1"/>
    <col min="2555" max="2555" width="22.88671875" style="2" customWidth="1"/>
    <col min="2556" max="2556" width="18.109375" style="2" customWidth="1"/>
    <col min="2557" max="2557" width="15.6640625" style="2" customWidth="1"/>
    <col min="2558" max="2558" width="15.33203125" style="2" customWidth="1"/>
    <col min="2559" max="2559" width="16.33203125" style="2" customWidth="1"/>
    <col min="2560" max="2560" width="16.88671875" style="2" customWidth="1"/>
    <col min="2561" max="2561" width="16.5546875" style="2" customWidth="1"/>
    <col min="2562" max="2562" width="15.88671875" style="2" customWidth="1"/>
    <col min="2563" max="2563" width="15.44140625" style="2" customWidth="1"/>
    <col min="2564" max="2564" width="18.109375" style="2" customWidth="1"/>
    <col min="2565" max="2565" width="12.88671875" style="2" customWidth="1"/>
    <col min="2566" max="2566" width="12.6640625" style="2" bestFit="1" customWidth="1"/>
    <col min="2567" max="2567" width="16.88671875" style="2" customWidth="1"/>
    <col min="2568" max="2801" width="9.109375" style="2"/>
    <col min="2802" max="2802" width="21" style="2" customWidth="1"/>
    <col min="2803" max="2803" width="37.88671875" style="2" customWidth="1"/>
    <col min="2804" max="2804" width="33.44140625" style="2" customWidth="1"/>
    <col min="2805" max="2805" width="22" style="2" customWidth="1"/>
    <col min="2806" max="2806" width="21" style="2" customWidth="1"/>
    <col min="2807" max="2807" width="7.44140625" style="2" customWidth="1"/>
    <col min="2808" max="2808" width="7.5546875" style="2" customWidth="1"/>
    <col min="2809" max="2809" width="7.109375" style="2" customWidth="1"/>
    <col min="2810" max="2810" width="17.44140625" style="2" customWidth="1"/>
    <col min="2811" max="2811" width="22.88671875" style="2" customWidth="1"/>
    <col min="2812" max="2812" width="18.109375" style="2" customWidth="1"/>
    <col min="2813" max="2813" width="15.6640625" style="2" customWidth="1"/>
    <col min="2814" max="2814" width="15.33203125" style="2" customWidth="1"/>
    <col min="2815" max="2815" width="16.33203125" style="2" customWidth="1"/>
    <col min="2816" max="2816" width="16.88671875" style="2" customWidth="1"/>
    <col min="2817" max="2817" width="16.5546875" style="2" customWidth="1"/>
    <col min="2818" max="2818" width="15.88671875" style="2" customWidth="1"/>
    <col min="2819" max="2819" width="15.44140625" style="2" customWidth="1"/>
    <col min="2820" max="2820" width="18.109375" style="2" customWidth="1"/>
    <col min="2821" max="2821" width="12.88671875" style="2" customWidth="1"/>
    <col min="2822" max="2822" width="12.6640625" style="2" bestFit="1" customWidth="1"/>
    <col min="2823" max="2823" width="16.88671875" style="2" customWidth="1"/>
    <col min="2824" max="3057" width="9.109375" style="2"/>
    <col min="3058" max="3058" width="21" style="2" customWidth="1"/>
    <col min="3059" max="3059" width="37.88671875" style="2" customWidth="1"/>
    <col min="3060" max="3060" width="33.44140625" style="2" customWidth="1"/>
    <col min="3061" max="3061" width="22" style="2" customWidth="1"/>
    <col min="3062" max="3062" width="21" style="2" customWidth="1"/>
    <col min="3063" max="3063" width="7.44140625" style="2" customWidth="1"/>
    <col min="3064" max="3064" width="7.5546875" style="2" customWidth="1"/>
    <col min="3065" max="3065" width="7.109375" style="2" customWidth="1"/>
    <col min="3066" max="3066" width="17.44140625" style="2" customWidth="1"/>
    <col min="3067" max="3067" width="22.88671875" style="2" customWidth="1"/>
    <col min="3068" max="3068" width="18.109375" style="2" customWidth="1"/>
    <col min="3069" max="3069" width="15.6640625" style="2" customWidth="1"/>
    <col min="3070" max="3070" width="15.33203125" style="2" customWidth="1"/>
    <col min="3071" max="3071" width="16.33203125" style="2" customWidth="1"/>
    <col min="3072" max="3072" width="16.88671875" style="2" customWidth="1"/>
    <col min="3073" max="3073" width="16.5546875" style="2" customWidth="1"/>
    <col min="3074" max="3074" width="15.88671875" style="2" customWidth="1"/>
    <col min="3075" max="3075" width="15.44140625" style="2" customWidth="1"/>
    <col min="3076" max="3076" width="18.109375" style="2" customWidth="1"/>
    <col min="3077" max="3077" width="12.88671875" style="2" customWidth="1"/>
    <col min="3078" max="3078" width="12.6640625" style="2" bestFit="1" customWidth="1"/>
    <col min="3079" max="3079" width="16.88671875" style="2" customWidth="1"/>
    <col min="3080" max="3313" width="9.109375" style="2"/>
    <col min="3314" max="3314" width="21" style="2" customWidth="1"/>
    <col min="3315" max="3315" width="37.88671875" style="2" customWidth="1"/>
    <col min="3316" max="3316" width="33.44140625" style="2" customWidth="1"/>
    <col min="3317" max="3317" width="22" style="2" customWidth="1"/>
    <col min="3318" max="3318" width="21" style="2" customWidth="1"/>
    <col min="3319" max="3319" width="7.44140625" style="2" customWidth="1"/>
    <col min="3320" max="3320" width="7.5546875" style="2" customWidth="1"/>
    <col min="3321" max="3321" width="7.109375" style="2" customWidth="1"/>
    <col min="3322" max="3322" width="17.44140625" style="2" customWidth="1"/>
    <col min="3323" max="3323" width="22.88671875" style="2" customWidth="1"/>
    <col min="3324" max="3324" width="18.109375" style="2" customWidth="1"/>
    <col min="3325" max="3325" width="15.6640625" style="2" customWidth="1"/>
    <col min="3326" max="3326" width="15.33203125" style="2" customWidth="1"/>
    <col min="3327" max="3327" width="16.33203125" style="2" customWidth="1"/>
    <col min="3328" max="3328" width="16.88671875" style="2" customWidth="1"/>
    <col min="3329" max="3329" width="16.5546875" style="2" customWidth="1"/>
    <col min="3330" max="3330" width="15.88671875" style="2" customWidth="1"/>
    <col min="3331" max="3331" width="15.44140625" style="2" customWidth="1"/>
    <col min="3332" max="3332" width="18.109375" style="2" customWidth="1"/>
    <col min="3333" max="3333" width="12.88671875" style="2" customWidth="1"/>
    <col min="3334" max="3334" width="12.6640625" style="2" bestFit="1" customWidth="1"/>
    <col min="3335" max="3335" width="16.88671875" style="2" customWidth="1"/>
    <col min="3336" max="3569" width="9.109375" style="2"/>
    <col min="3570" max="3570" width="21" style="2" customWidth="1"/>
    <col min="3571" max="3571" width="37.88671875" style="2" customWidth="1"/>
    <col min="3572" max="3572" width="33.44140625" style="2" customWidth="1"/>
    <col min="3573" max="3573" width="22" style="2" customWidth="1"/>
    <col min="3574" max="3574" width="21" style="2" customWidth="1"/>
    <col min="3575" max="3575" width="7.44140625" style="2" customWidth="1"/>
    <col min="3576" max="3576" width="7.5546875" style="2" customWidth="1"/>
    <col min="3577" max="3577" width="7.109375" style="2" customWidth="1"/>
    <col min="3578" max="3578" width="17.44140625" style="2" customWidth="1"/>
    <col min="3579" max="3579" width="22.88671875" style="2" customWidth="1"/>
    <col min="3580" max="3580" width="18.109375" style="2" customWidth="1"/>
    <col min="3581" max="3581" width="15.6640625" style="2" customWidth="1"/>
    <col min="3582" max="3582" width="15.33203125" style="2" customWidth="1"/>
    <col min="3583" max="3583" width="16.33203125" style="2" customWidth="1"/>
    <col min="3584" max="3584" width="16.88671875" style="2" customWidth="1"/>
    <col min="3585" max="3585" width="16.5546875" style="2" customWidth="1"/>
    <col min="3586" max="3586" width="15.88671875" style="2" customWidth="1"/>
    <col min="3587" max="3587" width="15.44140625" style="2" customWidth="1"/>
    <col min="3588" max="3588" width="18.109375" style="2" customWidth="1"/>
    <col min="3589" max="3589" width="12.88671875" style="2" customWidth="1"/>
    <col min="3590" max="3590" width="12.6640625" style="2" bestFit="1" customWidth="1"/>
    <col min="3591" max="3591" width="16.88671875" style="2" customWidth="1"/>
    <col min="3592" max="3825" width="9.109375" style="2"/>
    <col min="3826" max="3826" width="21" style="2" customWidth="1"/>
    <col min="3827" max="3827" width="37.88671875" style="2" customWidth="1"/>
    <col min="3828" max="3828" width="33.44140625" style="2" customWidth="1"/>
    <col min="3829" max="3829" width="22" style="2" customWidth="1"/>
    <col min="3830" max="3830" width="21" style="2" customWidth="1"/>
    <col min="3831" max="3831" width="7.44140625" style="2" customWidth="1"/>
    <col min="3832" max="3832" width="7.5546875" style="2" customWidth="1"/>
    <col min="3833" max="3833" width="7.109375" style="2" customWidth="1"/>
    <col min="3834" max="3834" width="17.44140625" style="2" customWidth="1"/>
    <col min="3835" max="3835" width="22.88671875" style="2" customWidth="1"/>
    <col min="3836" max="3836" width="18.109375" style="2" customWidth="1"/>
    <col min="3837" max="3837" width="15.6640625" style="2" customWidth="1"/>
    <col min="3838" max="3838" width="15.33203125" style="2" customWidth="1"/>
    <col min="3839" max="3839" width="16.33203125" style="2" customWidth="1"/>
    <col min="3840" max="3840" width="16.88671875" style="2" customWidth="1"/>
    <col min="3841" max="3841" width="16.5546875" style="2" customWidth="1"/>
    <col min="3842" max="3842" width="15.88671875" style="2" customWidth="1"/>
    <col min="3843" max="3843" width="15.44140625" style="2" customWidth="1"/>
    <col min="3844" max="3844" width="18.109375" style="2" customWidth="1"/>
    <col min="3845" max="3845" width="12.88671875" style="2" customWidth="1"/>
    <col min="3846" max="3846" width="12.6640625" style="2" bestFit="1" customWidth="1"/>
    <col min="3847" max="3847" width="16.88671875" style="2" customWidth="1"/>
    <col min="3848" max="4081" width="9.109375" style="2"/>
    <col min="4082" max="4082" width="21" style="2" customWidth="1"/>
    <col min="4083" max="4083" width="37.88671875" style="2" customWidth="1"/>
    <col min="4084" max="4084" width="33.44140625" style="2" customWidth="1"/>
    <col min="4085" max="4085" width="22" style="2" customWidth="1"/>
    <col min="4086" max="4086" width="21" style="2" customWidth="1"/>
    <col min="4087" max="4087" width="7.44140625" style="2" customWidth="1"/>
    <col min="4088" max="4088" width="7.5546875" style="2" customWidth="1"/>
    <col min="4089" max="4089" width="7.109375" style="2" customWidth="1"/>
    <col min="4090" max="4090" width="17.44140625" style="2" customWidth="1"/>
    <col min="4091" max="4091" width="22.88671875" style="2" customWidth="1"/>
    <col min="4092" max="4092" width="18.109375" style="2" customWidth="1"/>
    <col min="4093" max="4093" width="15.6640625" style="2" customWidth="1"/>
    <col min="4094" max="4094" width="15.33203125" style="2" customWidth="1"/>
    <col min="4095" max="4095" width="16.33203125" style="2" customWidth="1"/>
    <col min="4096" max="4096" width="16.88671875" style="2" customWidth="1"/>
    <col min="4097" max="4097" width="16.5546875" style="2" customWidth="1"/>
    <col min="4098" max="4098" width="15.88671875" style="2" customWidth="1"/>
    <col min="4099" max="4099" width="15.44140625" style="2" customWidth="1"/>
    <col min="4100" max="4100" width="18.109375" style="2" customWidth="1"/>
    <col min="4101" max="4101" width="12.88671875" style="2" customWidth="1"/>
    <col min="4102" max="4102" width="12.6640625" style="2" bestFit="1" customWidth="1"/>
    <col min="4103" max="4103" width="16.88671875" style="2" customWidth="1"/>
    <col min="4104" max="4337" width="9.109375" style="2"/>
    <col min="4338" max="4338" width="21" style="2" customWidth="1"/>
    <col min="4339" max="4339" width="37.88671875" style="2" customWidth="1"/>
    <col min="4340" max="4340" width="33.44140625" style="2" customWidth="1"/>
    <col min="4341" max="4341" width="22" style="2" customWidth="1"/>
    <col min="4342" max="4342" width="21" style="2" customWidth="1"/>
    <col min="4343" max="4343" width="7.44140625" style="2" customWidth="1"/>
    <col min="4344" max="4344" width="7.5546875" style="2" customWidth="1"/>
    <col min="4345" max="4345" width="7.109375" style="2" customWidth="1"/>
    <col min="4346" max="4346" width="17.44140625" style="2" customWidth="1"/>
    <col min="4347" max="4347" width="22.88671875" style="2" customWidth="1"/>
    <col min="4348" max="4348" width="18.109375" style="2" customWidth="1"/>
    <col min="4349" max="4349" width="15.6640625" style="2" customWidth="1"/>
    <col min="4350" max="4350" width="15.33203125" style="2" customWidth="1"/>
    <col min="4351" max="4351" width="16.33203125" style="2" customWidth="1"/>
    <col min="4352" max="4352" width="16.88671875" style="2" customWidth="1"/>
    <col min="4353" max="4353" width="16.5546875" style="2" customWidth="1"/>
    <col min="4354" max="4354" width="15.88671875" style="2" customWidth="1"/>
    <col min="4355" max="4355" width="15.44140625" style="2" customWidth="1"/>
    <col min="4356" max="4356" width="18.109375" style="2" customWidth="1"/>
    <col min="4357" max="4357" width="12.88671875" style="2" customWidth="1"/>
    <col min="4358" max="4358" width="12.6640625" style="2" bestFit="1" customWidth="1"/>
    <col min="4359" max="4359" width="16.88671875" style="2" customWidth="1"/>
    <col min="4360" max="4593" width="9.109375" style="2"/>
    <col min="4594" max="4594" width="21" style="2" customWidth="1"/>
    <col min="4595" max="4595" width="37.88671875" style="2" customWidth="1"/>
    <col min="4596" max="4596" width="33.44140625" style="2" customWidth="1"/>
    <col min="4597" max="4597" width="22" style="2" customWidth="1"/>
    <col min="4598" max="4598" width="21" style="2" customWidth="1"/>
    <col min="4599" max="4599" width="7.44140625" style="2" customWidth="1"/>
    <col min="4600" max="4600" width="7.5546875" style="2" customWidth="1"/>
    <col min="4601" max="4601" width="7.109375" style="2" customWidth="1"/>
    <col min="4602" max="4602" width="17.44140625" style="2" customWidth="1"/>
    <col min="4603" max="4603" width="22.88671875" style="2" customWidth="1"/>
    <col min="4604" max="4604" width="18.109375" style="2" customWidth="1"/>
    <col min="4605" max="4605" width="15.6640625" style="2" customWidth="1"/>
    <col min="4606" max="4606" width="15.33203125" style="2" customWidth="1"/>
    <col min="4607" max="4607" width="16.33203125" style="2" customWidth="1"/>
    <col min="4608" max="4608" width="16.88671875" style="2" customWidth="1"/>
    <col min="4609" max="4609" width="16.5546875" style="2" customWidth="1"/>
    <col min="4610" max="4610" width="15.88671875" style="2" customWidth="1"/>
    <col min="4611" max="4611" width="15.44140625" style="2" customWidth="1"/>
    <col min="4612" max="4612" width="18.109375" style="2" customWidth="1"/>
    <col min="4613" max="4613" width="12.88671875" style="2" customWidth="1"/>
    <col min="4614" max="4614" width="12.6640625" style="2" bestFit="1" customWidth="1"/>
    <col min="4615" max="4615" width="16.88671875" style="2" customWidth="1"/>
    <col min="4616" max="4849" width="9.109375" style="2"/>
    <col min="4850" max="4850" width="21" style="2" customWidth="1"/>
    <col min="4851" max="4851" width="37.88671875" style="2" customWidth="1"/>
    <col min="4852" max="4852" width="33.44140625" style="2" customWidth="1"/>
    <col min="4853" max="4853" width="22" style="2" customWidth="1"/>
    <col min="4854" max="4854" width="21" style="2" customWidth="1"/>
    <col min="4855" max="4855" width="7.44140625" style="2" customWidth="1"/>
    <col min="4856" max="4856" width="7.5546875" style="2" customWidth="1"/>
    <col min="4857" max="4857" width="7.109375" style="2" customWidth="1"/>
    <col min="4858" max="4858" width="17.44140625" style="2" customWidth="1"/>
    <col min="4859" max="4859" width="22.88671875" style="2" customWidth="1"/>
    <col min="4860" max="4860" width="18.109375" style="2" customWidth="1"/>
    <col min="4861" max="4861" width="15.6640625" style="2" customWidth="1"/>
    <col min="4862" max="4862" width="15.33203125" style="2" customWidth="1"/>
    <col min="4863" max="4863" width="16.33203125" style="2" customWidth="1"/>
    <col min="4864" max="4864" width="16.88671875" style="2" customWidth="1"/>
    <col min="4865" max="4865" width="16.5546875" style="2" customWidth="1"/>
    <col min="4866" max="4866" width="15.88671875" style="2" customWidth="1"/>
    <col min="4867" max="4867" width="15.44140625" style="2" customWidth="1"/>
    <col min="4868" max="4868" width="18.109375" style="2" customWidth="1"/>
    <col min="4869" max="4869" width="12.88671875" style="2" customWidth="1"/>
    <col min="4870" max="4870" width="12.6640625" style="2" bestFit="1" customWidth="1"/>
    <col min="4871" max="4871" width="16.88671875" style="2" customWidth="1"/>
    <col min="4872" max="5105" width="9.109375" style="2"/>
    <col min="5106" max="5106" width="21" style="2" customWidth="1"/>
    <col min="5107" max="5107" width="37.88671875" style="2" customWidth="1"/>
    <col min="5108" max="5108" width="33.44140625" style="2" customWidth="1"/>
    <col min="5109" max="5109" width="22" style="2" customWidth="1"/>
    <col min="5110" max="5110" width="21" style="2" customWidth="1"/>
    <col min="5111" max="5111" width="7.44140625" style="2" customWidth="1"/>
    <col min="5112" max="5112" width="7.5546875" style="2" customWidth="1"/>
    <col min="5113" max="5113" width="7.109375" style="2" customWidth="1"/>
    <col min="5114" max="5114" width="17.44140625" style="2" customWidth="1"/>
    <col min="5115" max="5115" width="22.88671875" style="2" customWidth="1"/>
    <col min="5116" max="5116" width="18.109375" style="2" customWidth="1"/>
    <col min="5117" max="5117" width="15.6640625" style="2" customWidth="1"/>
    <col min="5118" max="5118" width="15.33203125" style="2" customWidth="1"/>
    <col min="5119" max="5119" width="16.33203125" style="2" customWidth="1"/>
    <col min="5120" max="5120" width="16.88671875" style="2" customWidth="1"/>
    <col min="5121" max="5121" width="16.5546875" style="2" customWidth="1"/>
    <col min="5122" max="5122" width="15.88671875" style="2" customWidth="1"/>
    <col min="5123" max="5123" width="15.44140625" style="2" customWidth="1"/>
    <col min="5124" max="5124" width="18.109375" style="2" customWidth="1"/>
    <col min="5125" max="5125" width="12.88671875" style="2" customWidth="1"/>
    <col min="5126" max="5126" width="12.6640625" style="2" bestFit="1" customWidth="1"/>
    <col min="5127" max="5127" width="16.88671875" style="2" customWidth="1"/>
    <col min="5128" max="5361" width="9.109375" style="2"/>
    <col min="5362" max="5362" width="21" style="2" customWidth="1"/>
    <col min="5363" max="5363" width="37.88671875" style="2" customWidth="1"/>
    <col min="5364" max="5364" width="33.44140625" style="2" customWidth="1"/>
    <col min="5365" max="5365" width="22" style="2" customWidth="1"/>
    <col min="5366" max="5366" width="21" style="2" customWidth="1"/>
    <col min="5367" max="5367" width="7.44140625" style="2" customWidth="1"/>
    <col min="5368" max="5368" width="7.5546875" style="2" customWidth="1"/>
    <col min="5369" max="5369" width="7.109375" style="2" customWidth="1"/>
    <col min="5370" max="5370" width="17.44140625" style="2" customWidth="1"/>
    <col min="5371" max="5371" width="22.88671875" style="2" customWidth="1"/>
    <col min="5372" max="5372" width="18.109375" style="2" customWidth="1"/>
    <col min="5373" max="5373" width="15.6640625" style="2" customWidth="1"/>
    <col min="5374" max="5374" width="15.33203125" style="2" customWidth="1"/>
    <col min="5375" max="5375" width="16.33203125" style="2" customWidth="1"/>
    <col min="5376" max="5376" width="16.88671875" style="2" customWidth="1"/>
    <col min="5377" max="5377" width="16.5546875" style="2" customWidth="1"/>
    <col min="5378" max="5378" width="15.88671875" style="2" customWidth="1"/>
    <col min="5379" max="5379" width="15.44140625" style="2" customWidth="1"/>
    <col min="5380" max="5380" width="18.109375" style="2" customWidth="1"/>
    <col min="5381" max="5381" width="12.88671875" style="2" customWidth="1"/>
    <col min="5382" max="5382" width="12.6640625" style="2" bestFit="1" customWidth="1"/>
    <col min="5383" max="5383" width="16.88671875" style="2" customWidth="1"/>
    <col min="5384" max="5617" width="9.109375" style="2"/>
    <col min="5618" max="5618" width="21" style="2" customWidth="1"/>
    <col min="5619" max="5619" width="37.88671875" style="2" customWidth="1"/>
    <col min="5620" max="5620" width="33.44140625" style="2" customWidth="1"/>
    <col min="5621" max="5621" width="22" style="2" customWidth="1"/>
    <col min="5622" max="5622" width="21" style="2" customWidth="1"/>
    <col min="5623" max="5623" width="7.44140625" style="2" customWidth="1"/>
    <col min="5624" max="5624" width="7.5546875" style="2" customWidth="1"/>
    <col min="5625" max="5625" width="7.109375" style="2" customWidth="1"/>
    <col min="5626" max="5626" width="17.44140625" style="2" customWidth="1"/>
    <col min="5627" max="5627" width="22.88671875" style="2" customWidth="1"/>
    <col min="5628" max="5628" width="18.109375" style="2" customWidth="1"/>
    <col min="5629" max="5629" width="15.6640625" style="2" customWidth="1"/>
    <col min="5630" max="5630" width="15.33203125" style="2" customWidth="1"/>
    <col min="5631" max="5631" width="16.33203125" style="2" customWidth="1"/>
    <col min="5632" max="5632" width="16.88671875" style="2" customWidth="1"/>
    <col min="5633" max="5633" width="16.5546875" style="2" customWidth="1"/>
    <col min="5634" max="5634" width="15.88671875" style="2" customWidth="1"/>
    <col min="5635" max="5635" width="15.44140625" style="2" customWidth="1"/>
    <col min="5636" max="5636" width="18.109375" style="2" customWidth="1"/>
    <col min="5637" max="5637" width="12.88671875" style="2" customWidth="1"/>
    <col min="5638" max="5638" width="12.6640625" style="2" bestFit="1" customWidth="1"/>
    <col min="5639" max="5639" width="16.88671875" style="2" customWidth="1"/>
    <col min="5640" max="5873" width="9.109375" style="2"/>
    <col min="5874" max="5874" width="21" style="2" customWidth="1"/>
    <col min="5875" max="5875" width="37.88671875" style="2" customWidth="1"/>
    <col min="5876" max="5876" width="33.44140625" style="2" customWidth="1"/>
    <col min="5877" max="5877" width="22" style="2" customWidth="1"/>
    <col min="5878" max="5878" width="21" style="2" customWidth="1"/>
    <col min="5879" max="5879" width="7.44140625" style="2" customWidth="1"/>
    <col min="5880" max="5880" width="7.5546875" style="2" customWidth="1"/>
    <col min="5881" max="5881" width="7.109375" style="2" customWidth="1"/>
    <col min="5882" max="5882" width="17.44140625" style="2" customWidth="1"/>
    <col min="5883" max="5883" width="22.88671875" style="2" customWidth="1"/>
    <col min="5884" max="5884" width="18.109375" style="2" customWidth="1"/>
    <col min="5885" max="5885" width="15.6640625" style="2" customWidth="1"/>
    <col min="5886" max="5886" width="15.33203125" style="2" customWidth="1"/>
    <col min="5887" max="5887" width="16.33203125" style="2" customWidth="1"/>
    <col min="5888" max="5888" width="16.88671875" style="2" customWidth="1"/>
    <col min="5889" max="5889" width="16.5546875" style="2" customWidth="1"/>
    <col min="5890" max="5890" width="15.88671875" style="2" customWidth="1"/>
    <col min="5891" max="5891" width="15.44140625" style="2" customWidth="1"/>
    <col min="5892" max="5892" width="18.109375" style="2" customWidth="1"/>
    <col min="5893" max="5893" width="12.88671875" style="2" customWidth="1"/>
    <col min="5894" max="5894" width="12.6640625" style="2" bestFit="1" customWidth="1"/>
    <col min="5895" max="5895" width="16.88671875" style="2" customWidth="1"/>
    <col min="5896" max="6129" width="9.109375" style="2"/>
    <col min="6130" max="6130" width="21" style="2" customWidth="1"/>
    <col min="6131" max="6131" width="37.88671875" style="2" customWidth="1"/>
    <col min="6132" max="6132" width="33.44140625" style="2" customWidth="1"/>
    <col min="6133" max="6133" width="22" style="2" customWidth="1"/>
    <col min="6134" max="6134" width="21" style="2" customWidth="1"/>
    <col min="6135" max="6135" width="7.44140625" style="2" customWidth="1"/>
    <col min="6136" max="6136" width="7.5546875" style="2" customWidth="1"/>
    <col min="6137" max="6137" width="7.109375" style="2" customWidth="1"/>
    <col min="6138" max="6138" width="17.44140625" style="2" customWidth="1"/>
    <col min="6139" max="6139" width="22.88671875" style="2" customWidth="1"/>
    <col min="6140" max="6140" width="18.109375" style="2" customWidth="1"/>
    <col min="6141" max="6141" width="15.6640625" style="2" customWidth="1"/>
    <col min="6142" max="6142" width="15.33203125" style="2" customWidth="1"/>
    <col min="6143" max="6143" width="16.33203125" style="2" customWidth="1"/>
    <col min="6144" max="6144" width="16.88671875" style="2" customWidth="1"/>
    <col min="6145" max="6145" width="16.5546875" style="2" customWidth="1"/>
    <col min="6146" max="6146" width="15.88671875" style="2" customWidth="1"/>
    <col min="6147" max="6147" width="15.44140625" style="2" customWidth="1"/>
    <col min="6148" max="6148" width="18.109375" style="2" customWidth="1"/>
    <col min="6149" max="6149" width="12.88671875" style="2" customWidth="1"/>
    <col min="6150" max="6150" width="12.6640625" style="2" bestFit="1" customWidth="1"/>
    <col min="6151" max="6151" width="16.88671875" style="2" customWidth="1"/>
    <col min="6152" max="6385" width="9.109375" style="2"/>
    <col min="6386" max="6386" width="21" style="2" customWidth="1"/>
    <col min="6387" max="6387" width="37.88671875" style="2" customWidth="1"/>
    <col min="6388" max="6388" width="33.44140625" style="2" customWidth="1"/>
    <col min="6389" max="6389" width="22" style="2" customWidth="1"/>
    <col min="6390" max="6390" width="21" style="2" customWidth="1"/>
    <col min="6391" max="6391" width="7.44140625" style="2" customWidth="1"/>
    <col min="6392" max="6392" width="7.5546875" style="2" customWidth="1"/>
    <col min="6393" max="6393" width="7.109375" style="2" customWidth="1"/>
    <col min="6394" max="6394" width="17.44140625" style="2" customWidth="1"/>
    <col min="6395" max="6395" width="22.88671875" style="2" customWidth="1"/>
    <col min="6396" max="6396" width="18.109375" style="2" customWidth="1"/>
    <col min="6397" max="6397" width="15.6640625" style="2" customWidth="1"/>
    <col min="6398" max="6398" width="15.33203125" style="2" customWidth="1"/>
    <col min="6399" max="6399" width="16.33203125" style="2" customWidth="1"/>
    <col min="6400" max="6400" width="16.88671875" style="2" customWidth="1"/>
    <col min="6401" max="6401" width="16.5546875" style="2" customWidth="1"/>
    <col min="6402" max="6402" width="15.88671875" style="2" customWidth="1"/>
    <col min="6403" max="6403" width="15.44140625" style="2" customWidth="1"/>
    <col min="6404" max="6404" width="18.109375" style="2" customWidth="1"/>
    <col min="6405" max="6405" width="12.88671875" style="2" customWidth="1"/>
    <col min="6406" max="6406" width="12.6640625" style="2" bestFit="1" customWidth="1"/>
    <col min="6407" max="6407" width="16.88671875" style="2" customWidth="1"/>
    <col min="6408" max="6641" width="9.109375" style="2"/>
    <col min="6642" max="6642" width="21" style="2" customWidth="1"/>
    <col min="6643" max="6643" width="37.88671875" style="2" customWidth="1"/>
    <col min="6644" max="6644" width="33.44140625" style="2" customWidth="1"/>
    <col min="6645" max="6645" width="22" style="2" customWidth="1"/>
    <col min="6646" max="6646" width="21" style="2" customWidth="1"/>
    <col min="6647" max="6647" width="7.44140625" style="2" customWidth="1"/>
    <col min="6648" max="6648" width="7.5546875" style="2" customWidth="1"/>
    <col min="6649" max="6649" width="7.109375" style="2" customWidth="1"/>
    <col min="6650" max="6650" width="17.44140625" style="2" customWidth="1"/>
    <col min="6651" max="6651" width="22.88671875" style="2" customWidth="1"/>
    <col min="6652" max="6652" width="18.109375" style="2" customWidth="1"/>
    <col min="6653" max="6653" width="15.6640625" style="2" customWidth="1"/>
    <col min="6654" max="6654" width="15.33203125" style="2" customWidth="1"/>
    <col min="6655" max="6655" width="16.33203125" style="2" customWidth="1"/>
    <col min="6656" max="6656" width="16.88671875" style="2" customWidth="1"/>
    <col min="6657" max="6657" width="16.5546875" style="2" customWidth="1"/>
    <col min="6658" max="6658" width="15.88671875" style="2" customWidth="1"/>
    <col min="6659" max="6659" width="15.44140625" style="2" customWidth="1"/>
    <col min="6660" max="6660" width="18.109375" style="2" customWidth="1"/>
    <col min="6661" max="6661" width="12.88671875" style="2" customWidth="1"/>
    <col min="6662" max="6662" width="12.6640625" style="2" bestFit="1" customWidth="1"/>
    <col min="6663" max="6663" width="16.88671875" style="2" customWidth="1"/>
    <col min="6664" max="6897" width="9.109375" style="2"/>
    <col min="6898" max="6898" width="21" style="2" customWidth="1"/>
    <col min="6899" max="6899" width="37.88671875" style="2" customWidth="1"/>
    <col min="6900" max="6900" width="33.44140625" style="2" customWidth="1"/>
    <col min="6901" max="6901" width="22" style="2" customWidth="1"/>
    <col min="6902" max="6902" width="21" style="2" customWidth="1"/>
    <col min="6903" max="6903" width="7.44140625" style="2" customWidth="1"/>
    <col min="6904" max="6904" width="7.5546875" style="2" customWidth="1"/>
    <col min="6905" max="6905" width="7.109375" style="2" customWidth="1"/>
    <col min="6906" max="6906" width="17.44140625" style="2" customWidth="1"/>
    <col min="6907" max="6907" width="22.88671875" style="2" customWidth="1"/>
    <col min="6908" max="6908" width="18.109375" style="2" customWidth="1"/>
    <col min="6909" max="6909" width="15.6640625" style="2" customWidth="1"/>
    <col min="6910" max="6910" width="15.33203125" style="2" customWidth="1"/>
    <col min="6911" max="6911" width="16.33203125" style="2" customWidth="1"/>
    <col min="6912" max="6912" width="16.88671875" style="2" customWidth="1"/>
    <col min="6913" max="6913" width="16.5546875" style="2" customWidth="1"/>
    <col min="6914" max="6914" width="15.88671875" style="2" customWidth="1"/>
    <col min="6915" max="6915" width="15.44140625" style="2" customWidth="1"/>
    <col min="6916" max="6916" width="18.109375" style="2" customWidth="1"/>
    <col min="6917" max="6917" width="12.88671875" style="2" customWidth="1"/>
    <col min="6918" max="6918" width="12.6640625" style="2" bestFit="1" customWidth="1"/>
    <col min="6919" max="6919" width="16.88671875" style="2" customWidth="1"/>
    <col min="6920" max="7153" width="9.109375" style="2"/>
    <col min="7154" max="7154" width="21" style="2" customWidth="1"/>
    <col min="7155" max="7155" width="37.88671875" style="2" customWidth="1"/>
    <col min="7156" max="7156" width="33.44140625" style="2" customWidth="1"/>
    <col min="7157" max="7157" width="22" style="2" customWidth="1"/>
    <col min="7158" max="7158" width="21" style="2" customWidth="1"/>
    <col min="7159" max="7159" width="7.44140625" style="2" customWidth="1"/>
    <col min="7160" max="7160" width="7.5546875" style="2" customWidth="1"/>
    <col min="7161" max="7161" width="7.109375" style="2" customWidth="1"/>
    <col min="7162" max="7162" width="17.44140625" style="2" customWidth="1"/>
    <col min="7163" max="7163" width="22.88671875" style="2" customWidth="1"/>
    <col min="7164" max="7164" width="18.109375" style="2" customWidth="1"/>
    <col min="7165" max="7165" width="15.6640625" style="2" customWidth="1"/>
    <col min="7166" max="7166" width="15.33203125" style="2" customWidth="1"/>
    <col min="7167" max="7167" width="16.33203125" style="2" customWidth="1"/>
    <col min="7168" max="7168" width="16.88671875" style="2" customWidth="1"/>
    <col min="7169" max="7169" width="16.5546875" style="2" customWidth="1"/>
    <col min="7170" max="7170" width="15.88671875" style="2" customWidth="1"/>
    <col min="7171" max="7171" width="15.44140625" style="2" customWidth="1"/>
    <col min="7172" max="7172" width="18.109375" style="2" customWidth="1"/>
    <col min="7173" max="7173" width="12.88671875" style="2" customWidth="1"/>
    <col min="7174" max="7174" width="12.6640625" style="2" bestFit="1" customWidth="1"/>
    <col min="7175" max="7175" width="16.88671875" style="2" customWidth="1"/>
    <col min="7176" max="7409" width="9.109375" style="2"/>
    <col min="7410" max="7410" width="21" style="2" customWidth="1"/>
    <col min="7411" max="7411" width="37.88671875" style="2" customWidth="1"/>
    <col min="7412" max="7412" width="33.44140625" style="2" customWidth="1"/>
    <col min="7413" max="7413" width="22" style="2" customWidth="1"/>
    <col min="7414" max="7414" width="21" style="2" customWidth="1"/>
    <col min="7415" max="7415" width="7.44140625" style="2" customWidth="1"/>
    <col min="7416" max="7416" width="7.5546875" style="2" customWidth="1"/>
    <col min="7417" max="7417" width="7.109375" style="2" customWidth="1"/>
    <col min="7418" max="7418" width="17.44140625" style="2" customWidth="1"/>
    <col min="7419" max="7419" width="22.88671875" style="2" customWidth="1"/>
    <col min="7420" max="7420" width="18.109375" style="2" customWidth="1"/>
    <col min="7421" max="7421" width="15.6640625" style="2" customWidth="1"/>
    <col min="7422" max="7422" width="15.33203125" style="2" customWidth="1"/>
    <col min="7423" max="7423" width="16.33203125" style="2" customWidth="1"/>
    <col min="7424" max="7424" width="16.88671875" style="2" customWidth="1"/>
    <col min="7425" max="7425" width="16.5546875" style="2" customWidth="1"/>
    <col min="7426" max="7426" width="15.88671875" style="2" customWidth="1"/>
    <col min="7427" max="7427" width="15.44140625" style="2" customWidth="1"/>
    <col min="7428" max="7428" width="18.109375" style="2" customWidth="1"/>
    <col min="7429" max="7429" width="12.88671875" style="2" customWidth="1"/>
    <col min="7430" max="7430" width="12.6640625" style="2" bestFit="1" customWidth="1"/>
    <col min="7431" max="7431" width="16.88671875" style="2" customWidth="1"/>
    <col min="7432" max="7665" width="9.109375" style="2"/>
    <col min="7666" max="7666" width="21" style="2" customWidth="1"/>
    <col min="7667" max="7667" width="37.88671875" style="2" customWidth="1"/>
    <col min="7668" max="7668" width="33.44140625" style="2" customWidth="1"/>
    <col min="7669" max="7669" width="22" style="2" customWidth="1"/>
    <col min="7670" max="7670" width="21" style="2" customWidth="1"/>
    <col min="7671" max="7671" width="7.44140625" style="2" customWidth="1"/>
    <col min="7672" max="7672" width="7.5546875" style="2" customWidth="1"/>
    <col min="7673" max="7673" width="7.109375" style="2" customWidth="1"/>
    <col min="7674" max="7674" width="17.44140625" style="2" customWidth="1"/>
    <col min="7675" max="7675" width="22.88671875" style="2" customWidth="1"/>
    <col min="7676" max="7676" width="18.109375" style="2" customWidth="1"/>
    <col min="7677" max="7677" width="15.6640625" style="2" customWidth="1"/>
    <col min="7678" max="7678" width="15.33203125" style="2" customWidth="1"/>
    <col min="7679" max="7679" width="16.33203125" style="2" customWidth="1"/>
    <col min="7680" max="7680" width="16.88671875" style="2" customWidth="1"/>
    <col min="7681" max="7681" width="16.5546875" style="2" customWidth="1"/>
    <col min="7682" max="7682" width="15.88671875" style="2" customWidth="1"/>
    <col min="7683" max="7683" width="15.44140625" style="2" customWidth="1"/>
    <col min="7684" max="7684" width="18.109375" style="2" customWidth="1"/>
    <col min="7685" max="7685" width="12.88671875" style="2" customWidth="1"/>
    <col min="7686" max="7686" width="12.6640625" style="2" bestFit="1" customWidth="1"/>
    <col min="7687" max="7687" width="16.88671875" style="2" customWidth="1"/>
    <col min="7688" max="7921" width="9.109375" style="2"/>
    <col min="7922" max="7922" width="21" style="2" customWidth="1"/>
    <col min="7923" max="7923" width="37.88671875" style="2" customWidth="1"/>
    <col min="7924" max="7924" width="33.44140625" style="2" customWidth="1"/>
    <col min="7925" max="7925" width="22" style="2" customWidth="1"/>
    <col min="7926" max="7926" width="21" style="2" customWidth="1"/>
    <col min="7927" max="7927" width="7.44140625" style="2" customWidth="1"/>
    <col min="7928" max="7928" width="7.5546875" style="2" customWidth="1"/>
    <col min="7929" max="7929" width="7.109375" style="2" customWidth="1"/>
    <col min="7930" max="7930" width="17.44140625" style="2" customWidth="1"/>
    <col min="7931" max="7931" width="22.88671875" style="2" customWidth="1"/>
    <col min="7932" max="7932" width="18.109375" style="2" customWidth="1"/>
    <col min="7933" max="7933" width="15.6640625" style="2" customWidth="1"/>
    <col min="7934" max="7934" width="15.33203125" style="2" customWidth="1"/>
    <col min="7935" max="7935" width="16.33203125" style="2" customWidth="1"/>
    <col min="7936" max="7936" width="16.88671875" style="2" customWidth="1"/>
    <col min="7937" max="7937" width="16.5546875" style="2" customWidth="1"/>
    <col min="7938" max="7938" width="15.88671875" style="2" customWidth="1"/>
    <col min="7939" max="7939" width="15.44140625" style="2" customWidth="1"/>
    <col min="7940" max="7940" width="18.109375" style="2" customWidth="1"/>
    <col min="7941" max="7941" width="12.88671875" style="2" customWidth="1"/>
    <col min="7942" max="7942" width="12.6640625" style="2" bestFit="1" customWidth="1"/>
    <col min="7943" max="7943" width="16.88671875" style="2" customWidth="1"/>
    <col min="7944" max="8177" width="9.109375" style="2"/>
    <col min="8178" max="8178" width="21" style="2" customWidth="1"/>
    <col min="8179" max="8179" width="37.88671875" style="2" customWidth="1"/>
    <col min="8180" max="8180" width="33.44140625" style="2" customWidth="1"/>
    <col min="8181" max="8181" width="22" style="2" customWidth="1"/>
    <col min="8182" max="8182" width="21" style="2" customWidth="1"/>
    <col min="8183" max="8183" width="7.44140625" style="2" customWidth="1"/>
    <col min="8184" max="8184" width="7.5546875" style="2" customWidth="1"/>
    <col min="8185" max="8185" width="7.109375" style="2" customWidth="1"/>
    <col min="8186" max="8186" width="17.44140625" style="2" customWidth="1"/>
    <col min="8187" max="8187" width="22.88671875" style="2" customWidth="1"/>
    <col min="8188" max="8188" width="18.109375" style="2" customWidth="1"/>
    <col min="8189" max="8189" width="15.6640625" style="2" customWidth="1"/>
    <col min="8190" max="8190" width="15.33203125" style="2" customWidth="1"/>
    <col min="8191" max="8191" width="16.33203125" style="2" customWidth="1"/>
    <col min="8192" max="8192" width="16.88671875" style="2" customWidth="1"/>
    <col min="8193" max="8193" width="16.5546875" style="2" customWidth="1"/>
    <col min="8194" max="8194" width="15.88671875" style="2" customWidth="1"/>
    <col min="8195" max="8195" width="15.44140625" style="2" customWidth="1"/>
    <col min="8196" max="8196" width="18.109375" style="2" customWidth="1"/>
    <col min="8197" max="8197" width="12.88671875" style="2" customWidth="1"/>
    <col min="8198" max="8198" width="12.6640625" style="2" bestFit="1" customWidth="1"/>
    <col min="8199" max="8199" width="16.88671875" style="2" customWidth="1"/>
    <col min="8200" max="8433" width="9.109375" style="2"/>
    <col min="8434" max="8434" width="21" style="2" customWidth="1"/>
    <col min="8435" max="8435" width="37.88671875" style="2" customWidth="1"/>
    <col min="8436" max="8436" width="33.44140625" style="2" customWidth="1"/>
    <col min="8437" max="8437" width="22" style="2" customWidth="1"/>
    <col min="8438" max="8438" width="21" style="2" customWidth="1"/>
    <col min="8439" max="8439" width="7.44140625" style="2" customWidth="1"/>
    <col min="8440" max="8440" width="7.5546875" style="2" customWidth="1"/>
    <col min="8441" max="8441" width="7.109375" style="2" customWidth="1"/>
    <col min="8442" max="8442" width="17.44140625" style="2" customWidth="1"/>
    <col min="8443" max="8443" width="22.88671875" style="2" customWidth="1"/>
    <col min="8444" max="8444" width="18.109375" style="2" customWidth="1"/>
    <col min="8445" max="8445" width="15.6640625" style="2" customWidth="1"/>
    <col min="8446" max="8446" width="15.33203125" style="2" customWidth="1"/>
    <col min="8447" max="8447" width="16.33203125" style="2" customWidth="1"/>
    <col min="8448" max="8448" width="16.88671875" style="2" customWidth="1"/>
    <col min="8449" max="8449" width="16.5546875" style="2" customWidth="1"/>
    <col min="8450" max="8450" width="15.88671875" style="2" customWidth="1"/>
    <col min="8451" max="8451" width="15.44140625" style="2" customWidth="1"/>
    <col min="8452" max="8452" width="18.109375" style="2" customWidth="1"/>
    <col min="8453" max="8453" width="12.88671875" style="2" customWidth="1"/>
    <col min="8454" max="8454" width="12.6640625" style="2" bestFit="1" customWidth="1"/>
    <col min="8455" max="8455" width="16.88671875" style="2" customWidth="1"/>
    <col min="8456" max="8689" width="9.109375" style="2"/>
    <col min="8690" max="8690" width="21" style="2" customWidth="1"/>
    <col min="8691" max="8691" width="37.88671875" style="2" customWidth="1"/>
    <col min="8692" max="8692" width="33.44140625" style="2" customWidth="1"/>
    <col min="8693" max="8693" width="22" style="2" customWidth="1"/>
    <col min="8694" max="8694" width="21" style="2" customWidth="1"/>
    <col min="8695" max="8695" width="7.44140625" style="2" customWidth="1"/>
    <col min="8696" max="8696" width="7.5546875" style="2" customWidth="1"/>
    <col min="8697" max="8697" width="7.109375" style="2" customWidth="1"/>
    <col min="8698" max="8698" width="17.44140625" style="2" customWidth="1"/>
    <col min="8699" max="8699" width="22.88671875" style="2" customWidth="1"/>
    <col min="8700" max="8700" width="18.109375" style="2" customWidth="1"/>
    <col min="8701" max="8701" width="15.6640625" style="2" customWidth="1"/>
    <col min="8702" max="8702" width="15.33203125" style="2" customWidth="1"/>
    <col min="8703" max="8703" width="16.33203125" style="2" customWidth="1"/>
    <col min="8704" max="8704" width="16.88671875" style="2" customWidth="1"/>
    <col min="8705" max="8705" width="16.5546875" style="2" customWidth="1"/>
    <col min="8706" max="8706" width="15.88671875" style="2" customWidth="1"/>
    <col min="8707" max="8707" width="15.44140625" style="2" customWidth="1"/>
    <col min="8708" max="8708" width="18.109375" style="2" customWidth="1"/>
    <col min="8709" max="8709" width="12.88671875" style="2" customWidth="1"/>
    <col min="8710" max="8710" width="12.6640625" style="2" bestFit="1" customWidth="1"/>
    <col min="8711" max="8711" width="16.88671875" style="2" customWidth="1"/>
    <col min="8712" max="8945" width="9.109375" style="2"/>
    <col min="8946" max="8946" width="21" style="2" customWidth="1"/>
    <col min="8947" max="8947" width="37.88671875" style="2" customWidth="1"/>
    <col min="8948" max="8948" width="33.44140625" style="2" customWidth="1"/>
    <col min="8949" max="8949" width="22" style="2" customWidth="1"/>
    <col min="8950" max="8950" width="21" style="2" customWidth="1"/>
    <col min="8951" max="8951" width="7.44140625" style="2" customWidth="1"/>
    <col min="8952" max="8952" width="7.5546875" style="2" customWidth="1"/>
    <col min="8953" max="8953" width="7.109375" style="2" customWidth="1"/>
    <col min="8954" max="8954" width="17.44140625" style="2" customWidth="1"/>
    <col min="8955" max="8955" width="22.88671875" style="2" customWidth="1"/>
    <col min="8956" max="8956" width="18.109375" style="2" customWidth="1"/>
    <col min="8957" max="8957" width="15.6640625" style="2" customWidth="1"/>
    <col min="8958" max="8958" width="15.33203125" style="2" customWidth="1"/>
    <col min="8959" max="8959" width="16.33203125" style="2" customWidth="1"/>
    <col min="8960" max="8960" width="16.88671875" style="2" customWidth="1"/>
    <col min="8961" max="8961" width="16.5546875" style="2" customWidth="1"/>
    <col min="8962" max="8962" width="15.88671875" style="2" customWidth="1"/>
    <col min="8963" max="8963" width="15.44140625" style="2" customWidth="1"/>
    <col min="8964" max="8964" width="18.109375" style="2" customWidth="1"/>
    <col min="8965" max="8965" width="12.88671875" style="2" customWidth="1"/>
    <col min="8966" max="8966" width="12.6640625" style="2" bestFit="1" customWidth="1"/>
    <col min="8967" max="8967" width="16.88671875" style="2" customWidth="1"/>
    <col min="8968" max="9201" width="9.109375" style="2"/>
    <col min="9202" max="9202" width="21" style="2" customWidth="1"/>
    <col min="9203" max="9203" width="37.88671875" style="2" customWidth="1"/>
    <col min="9204" max="9204" width="33.44140625" style="2" customWidth="1"/>
    <col min="9205" max="9205" width="22" style="2" customWidth="1"/>
    <col min="9206" max="9206" width="21" style="2" customWidth="1"/>
    <col min="9207" max="9207" width="7.44140625" style="2" customWidth="1"/>
    <col min="9208" max="9208" width="7.5546875" style="2" customWidth="1"/>
    <col min="9209" max="9209" width="7.109375" style="2" customWidth="1"/>
    <col min="9210" max="9210" width="17.44140625" style="2" customWidth="1"/>
    <col min="9211" max="9211" width="22.88671875" style="2" customWidth="1"/>
    <col min="9212" max="9212" width="18.109375" style="2" customWidth="1"/>
    <col min="9213" max="9213" width="15.6640625" style="2" customWidth="1"/>
    <col min="9214" max="9214" width="15.33203125" style="2" customWidth="1"/>
    <col min="9215" max="9215" width="16.33203125" style="2" customWidth="1"/>
    <col min="9216" max="9216" width="16.88671875" style="2" customWidth="1"/>
    <col min="9217" max="9217" width="16.5546875" style="2" customWidth="1"/>
    <col min="9218" max="9218" width="15.88671875" style="2" customWidth="1"/>
    <col min="9219" max="9219" width="15.44140625" style="2" customWidth="1"/>
    <col min="9220" max="9220" width="18.109375" style="2" customWidth="1"/>
    <col min="9221" max="9221" width="12.88671875" style="2" customWidth="1"/>
    <col min="9222" max="9222" width="12.6640625" style="2" bestFit="1" customWidth="1"/>
    <col min="9223" max="9223" width="16.88671875" style="2" customWidth="1"/>
    <col min="9224" max="9457" width="9.109375" style="2"/>
    <col min="9458" max="9458" width="21" style="2" customWidth="1"/>
    <col min="9459" max="9459" width="37.88671875" style="2" customWidth="1"/>
    <col min="9460" max="9460" width="33.44140625" style="2" customWidth="1"/>
    <col min="9461" max="9461" width="22" style="2" customWidth="1"/>
    <col min="9462" max="9462" width="21" style="2" customWidth="1"/>
    <col min="9463" max="9463" width="7.44140625" style="2" customWidth="1"/>
    <col min="9464" max="9464" width="7.5546875" style="2" customWidth="1"/>
    <col min="9465" max="9465" width="7.109375" style="2" customWidth="1"/>
    <col min="9466" max="9466" width="17.44140625" style="2" customWidth="1"/>
    <col min="9467" max="9467" width="22.88671875" style="2" customWidth="1"/>
    <col min="9468" max="9468" width="18.109375" style="2" customWidth="1"/>
    <col min="9469" max="9469" width="15.6640625" style="2" customWidth="1"/>
    <col min="9470" max="9470" width="15.33203125" style="2" customWidth="1"/>
    <col min="9471" max="9471" width="16.33203125" style="2" customWidth="1"/>
    <col min="9472" max="9472" width="16.88671875" style="2" customWidth="1"/>
    <col min="9473" max="9473" width="16.5546875" style="2" customWidth="1"/>
    <col min="9474" max="9474" width="15.88671875" style="2" customWidth="1"/>
    <col min="9475" max="9475" width="15.44140625" style="2" customWidth="1"/>
    <col min="9476" max="9476" width="18.109375" style="2" customWidth="1"/>
    <col min="9477" max="9477" width="12.88671875" style="2" customWidth="1"/>
    <col min="9478" max="9478" width="12.6640625" style="2" bestFit="1" customWidth="1"/>
    <col min="9479" max="9479" width="16.88671875" style="2" customWidth="1"/>
    <col min="9480" max="9713" width="9.109375" style="2"/>
    <col min="9714" max="9714" width="21" style="2" customWidth="1"/>
    <col min="9715" max="9715" width="37.88671875" style="2" customWidth="1"/>
    <col min="9716" max="9716" width="33.44140625" style="2" customWidth="1"/>
    <col min="9717" max="9717" width="22" style="2" customWidth="1"/>
    <col min="9718" max="9718" width="21" style="2" customWidth="1"/>
    <col min="9719" max="9719" width="7.44140625" style="2" customWidth="1"/>
    <col min="9720" max="9720" width="7.5546875" style="2" customWidth="1"/>
    <col min="9721" max="9721" width="7.109375" style="2" customWidth="1"/>
    <col min="9722" max="9722" width="17.44140625" style="2" customWidth="1"/>
    <col min="9723" max="9723" width="22.88671875" style="2" customWidth="1"/>
    <col min="9724" max="9724" width="18.109375" style="2" customWidth="1"/>
    <col min="9725" max="9725" width="15.6640625" style="2" customWidth="1"/>
    <col min="9726" max="9726" width="15.33203125" style="2" customWidth="1"/>
    <col min="9727" max="9727" width="16.33203125" style="2" customWidth="1"/>
    <col min="9728" max="9728" width="16.88671875" style="2" customWidth="1"/>
    <col min="9729" max="9729" width="16.5546875" style="2" customWidth="1"/>
    <col min="9730" max="9730" width="15.88671875" style="2" customWidth="1"/>
    <col min="9731" max="9731" width="15.44140625" style="2" customWidth="1"/>
    <col min="9732" max="9732" width="18.109375" style="2" customWidth="1"/>
    <col min="9733" max="9733" width="12.88671875" style="2" customWidth="1"/>
    <col min="9734" max="9734" width="12.6640625" style="2" bestFit="1" customWidth="1"/>
    <col min="9735" max="9735" width="16.88671875" style="2" customWidth="1"/>
    <col min="9736" max="9969" width="9.109375" style="2"/>
    <col min="9970" max="9970" width="21" style="2" customWidth="1"/>
    <col min="9971" max="9971" width="37.88671875" style="2" customWidth="1"/>
    <col min="9972" max="9972" width="33.44140625" style="2" customWidth="1"/>
    <col min="9973" max="9973" width="22" style="2" customWidth="1"/>
    <col min="9974" max="9974" width="21" style="2" customWidth="1"/>
    <col min="9975" max="9975" width="7.44140625" style="2" customWidth="1"/>
    <col min="9976" max="9976" width="7.5546875" style="2" customWidth="1"/>
    <col min="9977" max="9977" width="7.109375" style="2" customWidth="1"/>
    <col min="9978" max="9978" width="17.44140625" style="2" customWidth="1"/>
    <col min="9979" max="9979" width="22.88671875" style="2" customWidth="1"/>
    <col min="9980" max="9980" width="18.109375" style="2" customWidth="1"/>
    <col min="9981" max="9981" width="15.6640625" style="2" customWidth="1"/>
    <col min="9982" max="9982" width="15.33203125" style="2" customWidth="1"/>
    <col min="9983" max="9983" width="16.33203125" style="2" customWidth="1"/>
    <col min="9984" max="9984" width="16.88671875" style="2" customWidth="1"/>
    <col min="9985" max="9985" width="16.5546875" style="2" customWidth="1"/>
    <col min="9986" max="9986" width="15.88671875" style="2" customWidth="1"/>
    <col min="9987" max="9987" width="15.44140625" style="2" customWidth="1"/>
    <col min="9988" max="9988" width="18.109375" style="2" customWidth="1"/>
    <col min="9989" max="9989" width="12.88671875" style="2" customWidth="1"/>
    <col min="9990" max="9990" width="12.6640625" style="2" bestFit="1" customWidth="1"/>
    <col min="9991" max="9991" width="16.88671875" style="2" customWidth="1"/>
    <col min="9992" max="10225" width="9.109375" style="2"/>
    <col min="10226" max="10226" width="21" style="2" customWidth="1"/>
    <col min="10227" max="10227" width="37.88671875" style="2" customWidth="1"/>
    <col min="10228" max="10228" width="33.44140625" style="2" customWidth="1"/>
    <col min="10229" max="10229" width="22" style="2" customWidth="1"/>
    <col min="10230" max="10230" width="21" style="2" customWidth="1"/>
    <col min="10231" max="10231" width="7.44140625" style="2" customWidth="1"/>
    <col min="10232" max="10232" width="7.5546875" style="2" customWidth="1"/>
    <col min="10233" max="10233" width="7.109375" style="2" customWidth="1"/>
    <col min="10234" max="10234" width="17.44140625" style="2" customWidth="1"/>
    <col min="10235" max="10235" width="22.88671875" style="2" customWidth="1"/>
    <col min="10236" max="10236" width="18.109375" style="2" customWidth="1"/>
    <col min="10237" max="10237" width="15.6640625" style="2" customWidth="1"/>
    <col min="10238" max="10238" width="15.33203125" style="2" customWidth="1"/>
    <col min="10239" max="10239" width="16.33203125" style="2" customWidth="1"/>
    <col min="10240" max="10240" width="16.88671875" style="2" customWidth="1"/>
    <col min="10241" max="10241" width="16.5546875" style="2" customWidth="1"/>
    <col min="10242" max="10242" width="15.88671875" style="2" customWidth="1"/>
    <col min="10243" max="10243" width="15.44140625" style="2" customWidth="1"/>
    <col min="10244" max="10244" width="18.109375" style="2" customWidth="1"/>
    <col min="10245" max="10245" width="12.88671875" style="2" customWidth="1"/>
    <col min="10246" max="10246" width="12.6640625" style="2" bestFit="1" customWidth="1"/>
    <col min="10247" max="10247" width="16.88671875" style="2" customWidth="1"/>
    <col min="10248" max="10481" width="9.109375" style="2"/>
    <col min="10482" max="10482" width="21" style="2" customWidth="1"/>
    <col min="10483" max="10483" width="37.88671875" style="2" customWidth="1"/>
    <col min="10484" max="10484" width="33.44140625" style="2" customWidth="1"/>
    <col min="10485" max="10485" width="22" style="2" customWidth="1"/>
    <col min="10486" max="10486" width="21" style="2" customWidth="1"/>
    <col min="10487" max="10487" width="7.44140625" style="2" customWidth="1"/>
    <col min="10488" max="10488" width="7.5546875" style="2" customWidth="1"/>
    <col min="10489" max="10489" width="7.109375" style="2" customWidth="1"/>
    <col min="10490" max="10490" width="17.44140625" style="2" customWidth="1"/>
    <col min="10491" max="10491" width="22.88671875" style="2" customWidth="1"/>
    <col min="10492" max="10492" width="18.109375" style="2" customWidth="1"/>
    <col min="10493" max="10493" width="15.6640625" style="2" customWidth="1"/>
    <col min="10494" max="10494" width="15.33203125" style="2" customWidth="1"/>
    <col min="10495" max="10495" width="16.33203125" style="2" customWidth="1"/>
    <col min="10496" max="10496" width="16.88671875" style="2" customWidth="1"/>
    <col min="10497" max="10497" width="16.5546875" style="2" customWidth="1"/>
    <col min="10498" max="10498" width="15.88671875" style="2" customWidth="1"/>
    <col min="10499" max="10499" width="15.44140625" style="2" customWidth="1"/>
    <col min="10500" max="10500" width="18.109375" style="2" customWidth="1"/>
    <col min="10501" max="10501" width="12.88671875" style="2" customWidth="1"/>
    <col min="10502" max="10502" width="12.6640625" style="2" bestFit="1" customWidth="1"/>
    <col min="10503" max="10503" width="16.88671875" style="2" customWidth="1"/>
    <col min="10504" max="10737" width="9.109375" style="2"/>
    <col min="10738" max="10738" width="21" style="2" customWidth="1"/>
    <col min="10739" max="10739" width="37.88671875" style="2" customWidth="1"/>
    <col min="10740" max="10740" width="33.44140625" style="2" customWidth="1"/>
    <col min="10741" max="10741" width="22" style="2" customWidth="1"/>
    <col min="10742" max="10742" width="21" style="2" customWidth="1"/>
    <col min="10743" max="10743" width="7.44140625" style="2" customWidth="1"/>
    <col min="10744" max="10744" width="7.5546875" style="2" customWidth="1"/>
    <col min="10745" max="10745" width="7.109375" style="2" customWidth="1"/>
    <col min="10746" max="10746" width="17.44140625" style="2" customWidth="1"/>
    <col min="10747" max="10747" width="22.88671875" style="2" customWidth="1"/>
    <col min="10748" max="10748" width="18.109375" style="2" customWidth="1"/>
    <col min="10749" max="10749" width="15.6640625" style="2" customWidth="1"/>
    <col min="10750" max="10750" width="15.33203125" style="2" customWidth="1"/>
    <col min="10751" max="10751" width="16.33203125" style="2" customWidth="1"/>
    <col min="10752" max="10752" width="16.88671875" style="2" customWidth="1"/>
    <col min="10753" max="10753" width="16.5546875" style="2" customWidth="1"/>
    <col min="10754" max="10754" width="15.88671875" style="2" customWidth="1"/>
    <col min="10755" max="10755" width="15.44140625" style="2" customWidth="1"/>
    <col min="10756" max="10756" width="18.109375" style="2" customWidth="1"/>
    <col min="10757" max="10757" width="12.88671875" style="2" customWidth="1"/>
    <col min="10758" max="10758" width="12.6640625" style="2" bestFit="1" customWidth="1"/>
    <col min="10759" max="10759" width="16.88671875" style="2" customWidth="1"/>
    <col min="10760" max="10993" width="9.109375" style="2"/>
    <col min="10994" max="10994" width="21" style="2" customWidth="1"/>
    <col min="10995" max="10995" width="37.88671875" style="2" customWidth="1"/>
    <col min="10996" max="10996" width="33.44140625" style="2" customWidth="1"/>
    <col min="10997" max="10997" width="22" style="2" customWidth="1"/>
    <col min="10998" max="10998" width="21" style="2" customWidth="1"/>
    <col min="10999" max="10999" width="7.44140625" style="2" customWidth="1"/>
    <col min="11000" max="11000" width="7.5546875" style="2" customWidth="1"/>
    <col min="11001" max="11001" width="7.109375" style="2" customWidth="1"/>
    <col min="11002" max="11002" width="17.44140625" style="2" customWidth="1"/>
    <col min="11003" max="11003" width="22.88671875" style="2" customWidth="1"/>
    <col min="11004" max="11004" width="18.109375" style="2" customWidth="1"/>
    <col min="11005" max="11005" width="15.6640625" style="2" customWidth="1"/>
    <col min="11006" max="11006" width="15.33203125" style="2" customWidth="1"/>
    <col min="11007" max="11007" width="16.33203125" style="2" customWidth="1"/>
    <col min="11008" max="11008" width="16.88671875" style="2" customWidth="1"/>
    <col min="11009" max="11009" width="16.5546875" style="2" customWidth="1"/>
    <col min="11010" max="11010" width="15.88671875" style="2" customWidth="1"/>
    <col min="11011" max="11011" width="15.44140625" style="2" customWidth="1"/>
    <col min="11012" max="11012" width="18.109375" style="2" customWidth="1"/>
    <col min="11013" max="11013" width="12.88671875" style="2" customWidth="1"/>
    <col min="11014" max="11014" width="12.6640625" style="2" bestFit="1" customWidth="1"/>
    <col min="11015" max="11015" width="16.88671875" style="2" customWidth="1"/>
    <col min="11016" max="11249" width="9.109375" style="2"/>
    <col min="11250" max="11250" width="21" style="2" customWidth="1"/>
    <col min="11251" max="11251" width="37.88671875" style="2" customWidth="1"/>
    <col min="11252" max="11252" width="33.44140625" style="2" customWidth="1"/>
    <col min="11253" max="11253" width="22" style="2" customWidth="1"/>
    <col min="11254" max="11254" width="21" style="2" customWidth="1"/>
    <col min="11255" max="11255" width="7.44140625" style="2" customWidth="1"/>
    <col min="11256" max="11256" width="7.5546875" style="2" customWidth="1"/>
    <col min="11257" max="11257" width="7.109375" style="2" customWidth="1"/>
    <col min="11258" max="11258" width="17.44140625" style="2" customWidth="1"/>
    <col min="11259" max="11259" width="22.88671875" style="2" customWidth="1"/>
    <col min="11260" max="11260" width="18.109375" style="2" customWidth="1"/>
    <col min="11261" max="11261" width="15.6640625" style="2" customWidth="1"/>
    <col min="11262" max="11262" width="15.33203125" style="2" customWidth="1"/>
    <col min="11263" max="11263" width="16.33203125" style="2" customWidth="1"/>
    <col min="11264" max="11264" width="16.88671875" style="2" customWidth="1"/>
    <col min="11265" max="11265" width="16.5546875" style="2" customWidth="1"/>
    <col min="11266" max="11266" width="15.88671875" style="2" customWidth="1"/>
    <col min="11267" max="11267" width="15.44140625" style="2" customWidth="1"/>
    <col min="11268" max="11268" width="18.109375" style="2" customWidth="1"/>
    <col min="11269" max="11269" width="12.88671875" style="2" customWidth="1"/>
    <col min="11270" max="11270" width="12.6640625" style="2" bestFit="1" customWidth="1"/>
    <col min="11271" max="11271" width="16.88671875" style="2" customWidth="1"/>
    <col min="11272" max="11505" width="9.109375" style="2"/>
    <col min="11506" max="11506" width="21" style="2" customWidth="1"/>
    <col min="11507" max="11507" width="37.88671875" style="2" customWidth="1"/>
    <col min="11508" max="11508" width="33.44140625" style="2" customWidth="1"/>
    <col min="11509" max="11509" width="22" style="2" customWidth="1"/>
    <col min="11510" max="11510" width="21" style="2" customWidth="1"/>
    <col min="11511" max="11511" width="7.44140625" style="2" customWidth="1"/>
    <col min="11512" max="11512" width="7.5546875" style="2" customWidth="1"/>
    <col min="11513" max="11513" width="7.109375" style="2" customWidth="1"/>
    <col min="11514" max="11514" width="17.44140625" style="2" customWidth="1"/>
    <col min="11515" max="11515" width="22.88671875" style="2" customWidth="1"/>
    <col min="11516" max="11516" width="18.109375" style="2" customWidth="1"/>
    <col min="11517" max="11517" width="15.6640625" style="2" customWidth="1"/>
    <col min="11518" max="11518" width="15.33203125" style="2" customWidth="1"/>
    <col min="11519" max="11519" width="16.33203125" style="2" customWidth="1"/>
    <col min="11520" max="11520" width="16.88671875" style="2" customWidth="1"/>
    <col min="11521" max="11521" width="16.5546875" style="2" customWidth="1"/>
    <col min="11522" max="11522" width="15.88671875" style="2" customWidth="1"/>
    <col min="11523" max="11523" width="15.44140625" style="2" customWidth="1"/>
    <col min="11524" max="11524" width="18.109375" style="2" customWidth="1"/>
    <col min="11525" max="11525" width="12.88671875" style="2" customWidth="1"/>
    <col min="11526" max="11526" width="12.6640625" style="2" bestFit="1" customWidth="1"/>
    <col min="11527" max="11527" width="16.88671875" style="2" customWidth="1"/>
    <col min="11528" max="11761" width="9.109375" style="2"/>
    <col min="11762" max="11762" width="21" style="2" customWidth="1"/>
    <col min="11763" max="11763" width="37.88671875" style="2" customWidth="1"/>
    <col min="11764" max="11764" width="33.44140625" style="2" customWidth="1"/>
    <col min="11765" max="11765" width="22" style="2" customWidth="1"/>
    <col min="11766" max="11766" width="21" style="2" customWidth="1"/>
    <col min="11767" max="11767" width="7.44140625" style="2" customWidth="1"/>
    <col min="11768" max="11768" width="7.5546875" style="2" customWidth="1"/>
    <col min="11769" max="11769" width="7.109375" style="2" customWidth="1"/>
    <col min="11770" max="11770" width="17.44140625" style="2" customWidth="1"/>
    <col min="11771" max="11771" width="22.88671875" style="2" customWidth="1"/>
    <col min="11772" max="11772" width="18.109375" style="2" customWidth="1"/>
    <col min="11773" max="11773" width="15.6640625" style="2" customWidth="1"/>
    <col min="11774" max="11774" width="15.33203125" style="2" customWidth="1"/>
    <col min="11775" max="11775" width="16.33203125" style="2" customWidth="1"/>
    <col min="11776" max="11776" width="16.88671875" style="2" customWidth="1"/>
    <col min="11777" max="11777" width="16.5546875" style="2" customWidth="1"/>
    <col min="11778" max="11778" width="15.88671875" style="2" customWidth="1"/>
    <col min="11779" max="11779" width="15.44140625" style="2" customWidth="1"/>
    <col min="11780" max="11780" width="18.109375" style="2" customWidth="1"/>
    <col min="11781" max="11781" width="12.88671875" style="2" customWidth="1"/>
    <col min="11782" max="11782" width="12.6640625" style="2" bestFit="1" customWidth="1"/>
    <col min="11783" max="11783" width="16.88671875" style="2" customWidth="1"/>
    <col min="11784" max="12017" width="9.109375" style="2"/>
    <col min="12018" max="12018" width="21" style="2" customWidth="1"/>
    <col min="12019" max="12019" width="37.88671875" style="2" customWidth="1"/>
    <col min="12020" max="12020" width="33.44140625" style="2" customWidth="1"/>
    <col min="12021" max="12021" width="22" style="2" customWidth="1"/>
    <col min="12022" max="12022" width="21" style="2" customWidth="1"/>
    <col min="12023" max="12023" width="7.44140625" style="2" customWidth="1"/>
    <col min="12024" max="12024" width="7.5546875" style="2" customWidth="1"/>
    <col min="12025" max="12025" width="7.109375" style="2" customWidth="1"/>
    <col min="12026" max="12026" width="17.44140625" style="2" customWidth="1"/>
    <col min="12027" max="12027" width="22.88671875" style="2" customWidth="1"/>
    <col min="12028" max="12028" width="18.109375" style="2" customWidth="1"/>
    <col min="12029" max="12029" width="15.6640625" style="2" customWidth="1"/>
    <col min="12030" max="12030" width="15.33203125" style="2" customWidth="1"/>
    <col min="12031" max="12031" width="16.33203125" style="2" customWidth="1"/>
    <col min="12032" max="12032" width="16.88671875" style="2" customWidth="1"/>
    <col min="12033" max="12033" width="16.5546875" style="2" customWidth="1"/>
    <col min="12034" max="12034" width="15.88671875" style="2" customWidth="1"/>
    <col min="12035" max="12035" width="15.44140625" style="2" customWidth="1"/>
    <col min="12036" max="12036" width="18.109375" style="2" customWidth="1"/>
    <col min="12037" max="12037" width="12.88671875" style="2" customWidth="1"/>
    <col min="12038" max="12038" width="12.6640625" style="2" bestFit="1" customWidth="1"/>
    <col min="12039" max="12039" width="16.88671875" style="2" customWidth="1"/>
    <col min="12040" max="12273" width="9.109375" style="2"/>
    <col min="12274" max="12274" width="21" style="2" customWidth="1"/>
    <col min="12275" max="12275" width="37.88671875" style="2" customWidth="1"/>
    <col min="12276" max="12276" width="33.44140625" style="2" customWidth="1"/>
    <col min="12277" max="12277" width="22" style="2" customWidth="1"/>
    <col min="12278" max="12278" width="21" style="2" customWidth="1"/>
    <col min="12279" max="12279" width="7.44140625" style="2" customWidth="1"/>
    <col min="12280" max="12280" width="7.5546875" style="2" customWidth="1"/>
    <col min="12281" max="12281" width="7.109375" style="2" customWidth="1"/>
    <col min="12282" max="12282" width="17.44140625" style="2" customWidth="1"/>
    <col min="12283" max="12283" width="22.88671875" style="2" customWidth="1"/>
    <col min="12284" max="12284" width="18.109375" style="2" customWidth="1"/>
    <col min="12285" max="12285" width="15.6640625" style="2" customWidth="1"/>
    <col min="12286" max="12286" width="15.33203125" style="2" customWidth="1"/>
    <col min="12287" max="12287" width="16.33203125" style="2" customWidth="1"/>
    <col min="12288" max="12288" width="16.88671875" style="2" customWidth="1"/>
    <col min="12289" max="12289" width="16.5546875" style="2" customWidth="1"/>
    <col min="12290" max="12290" width="15.88671875" style="2" customWidth="1"/>
    <col min="12291" max="12291" width="15.44140625" style="2" customWidth="1"/>
    <col min="12292" max="12292" width="18.109375" style="2" customWidth="1"/>
    <col min="12293" max="12293" width="12.88671875" style="2" customWidth="1"/>
    <col min="12294" max="12294" width="12.6640625" style="2" bestFit="1" customWidth="1"/>
    <col min="12295" max="12295" width="16.88671875" style="2" customWidth="1"/>
    <col min="12296" max="12529" width="9.109375" style="2"/>
    <col min="12530" max="12530" width="21" style="2" customWidth="1"/>
    <col min="12531" max="12531" width="37.88671875" style="2" customWidth="1"/>
    <col min="12532" max="12532" width="33.44140625" style="2" customWidth="1"/>
    <col min="12533" max="12533" width="22" style="2" customWidth="1"/>
    <col min="12534" max="12534" width="21" style="2" customWidth="1"/>
    <col min="12535" max="12535" width="7.44140625" style="2" customWidth="1"/>
    <col min="12536" max="12536" width="7.5546875" style="2" customWidth="1"/>
    <col min="12537" max="12537" width="7.109375" style="2" customWidth="1"/>
    <col min="12538" max="12538" width="17.44140625" style="2" customWidth="1"/>
    <col min="12539" max="12539" width="22.88671875" style="2" customWidth="1"/>
    <col min="12540" max="12540" width="18.109375" style="2" customWidth="1"/>
    <col min="12541" max="12541" width="15.6640625" style="2" customWidth="1"/>
    <col min="12542" max="12542" width="15.33203125" style="2" customWidth="1"/>
    <col min="12543" max="12543" width="16.33203125" style="2" customWidth="1"/>
    <col min="12544" max="12544" width="16.88671875" style="2" customWidth="1"/>
    <col min="12545" max="12545" width="16.5546875" style="2" customWidth="1"/>
    <col min="12546" max="12546" width="15.88671875" style="2" customWidth="1"/>
    <col min="12547" max="12547" width="15.44140625" style="2" customWidth="1"/>
    <col min="12548" max="12548" width="18.109375" style="2" customWidth="1"/>
    <col min="12549" max="12549" width="12.88671875" style="2" customWidth="1"/>
    <col min="12550" max="12550" width="12.6640625" style="2" bestFit="1" customWidth="1"/>
    <col min="12551" max="12551" width="16.88671875" style="2" customWidth="1"/>
    <col min="12552" max="12785" width="9.109375" style="2"/>
    <col min="12786" max="12786" width="21" style="2" customWidth="1"/>
    <col min="12787" max="12787" width="37.88671875" style="2" customWidth="1"/>
    <col min="12788" max="12788" width="33.44140625" style="2" customWidth="1"/>
    <col min="12789" max="12789" width="22" style="2" customWidth="1"/>
    <col min="12790" max="12790" width="21" style="2" customWidth="1"/>
    <col min="12791" max="12791" width="7.44140625" style="2" customWidth="1"/>
    <col min="12792" max="12792" width="7.5546875" style="2" customWidth="1"/>
    <col min="12793" max="12793" width="7.109375" style="2" customWidth="1"/>
    <col min="12794" max="12794" width="17.44140625" style="2" customWidth="1"/>
    <col min="12795" max="12795" width="22.88671875" style="2" customWidth="1"/>
    <col min="12796" max="12796" width="18.109375" style="2" customWidth="1"/>
    <col min="12797" max="12797" width="15.6640625" style="2" customWidth="1"/>
    <col min="12798" max="12798" width="15.33203125" style="2" customWidth="1"/>
    <col min="12799" max="12799" width="16.33203125" style="2" customWidth="1"/>
    <col min="12800" max="12800" width="16.88671875" style="2" customWidth="1"/>
    <col min="12801" max="12801" width="16.5546875" style="2" customWidth="1"/>
    <col min="12802" max="12802" width="15.88671875" style="2" customWidth="1"/>
    <col min="12803" max="12803" width="15.44140625" style="2" customWidth="1"/>
    <col min="12804" max="12804" width="18.109375" style="2" customWidth="1"/>
    <col min="12805" max="12805" width="12.88671875" style="2" customWidth="1"/>
    <col min="12806" max="12806" width="12.6640625" style="2" bestFit="1" customWidth="1"/>
    <col min="12807" max="12807" width="16.88671875" style="2" customWidth="1"/>
    <col min="12808" max="13041" width="9.109375" style="2"/>
    <col min="13042" max="13042" width="21" style="2" customWidth="1"/>
    <col min="13043" max="13043" width="37.88671875" style="2" customWidth="1"/>
    <col min="13044" max="13044" width="33.44140625" style="2" customWidth="1"/>
    <col min="13045" max="13045" width="22" style="2" customWidth="1"/>
    <col min="13046" max="13046" width="21" style="2" customWidth="1"/>
    <col min="13047" max="13047" width="7.44140625" style="2" customWidth="1"/>
    <col min="13048" max="13048" width="7.5546875" style="2" customWidth="1"/>
    <col min="13049" max="13049" width="7.109375" style="2" customWidth="1"/>
    <col min="13050" max="13050" width="17.44140625" style="2" customWidth="1"/>
    <col min="13051" max="13051" width="22.88671875" style="2" customWidth="1"/>
    <col min="13052" max="13052" width="18.109375" style="2" customWidth="1"/>
    <col min="13053" max="13053" width="15.6640625" style="2" customWidth="1"/>
    <col min="13054" max="13054" width="15.33203125" style="2" customWidth="1"/>
    <col min="13055" max="13055" width="16.33203125" style="2" customWidth="1"/>
    <col min="13056" max="13056" width="16.88671875" style="2" customWidth="1"/>
    <col min="13057" max="13057" width="16.5546875" style="2" customWidth="1"/>
    <col min="13058" max="13058" width="15.88671875" style="2" customWidth="1"/>
    <col min="13059" max="13059" width="15.44140625" style="2" customWidth="1"/>
    <col min="13060" max="13060" width="18.109375" style="2" customWidth="1"/>
    <col min="13061" max="13061" width="12.88671875" style="2" customWidth="1"/>
    <col min="13062" max="13062" width="12.6640625" style="2" bestFit="1" customWidth="1"/>
    <col min="13063" max="13063" width="16.88671875" style="2" customWidth="1"/>
    <col min="13064" max="13297" width="9.109375" style="2"/>
    <col min="13298" max="13298" width="21" style="2" customWidth="1"/>
    <col min="13299" max="13299" width="37.88671875" style="2" customWidth="1"/>
    <col min="13300" max="13300" width="33.44140625" style="2" customWidth="1"/>
    <col min="13301" max="13301" width="22" style="2" customWidth="1"/>
    <col min="13302" max="13302" width="21" style="2" customWidth="1"/>
    <col min="13303" max="13303" width="7.44140625" style="2" customWidth="1"/>
    <col min="13304" max="13304" width="7.5546875" style="2" customWidth="1"/>
    <col min="13305" max="13305" width="7.109375" style="2" customWidth="1"/>
    <col min="13306" max="13306" width="17.44140625" style="2" customWidth="1"/>
    <col min="13307" max="13307" width="22.88671875" style="2" customWidth="1"/>
    <col min="13308" max="13308" width="18.109375" style="2" customWidth="1"/>
    <col min="13309" max="13309" width="15.6640625" style="2" customWidth="1"/>
    <col min="13310" max="13310" width="15.33203125" style="2" customWidth="1"/>
    <col min="13311" max="13311" width="16.33203125" style="2" customWidth="1"/>
    <col min="13312" max="13312" width="16.88671875" style="2" customWidth="1"/>
    <col min="13313" max="13313" width="16.5546875" style="2" customWidth="1"/>
    <col min="13314" max="13314" width="15.88671875" style="2" customWidth="1"/>
    <col min="13315" max="13315" width="15.44140625" style="2" customWidth="1"/>
    <col min="13316" max="13316" width="18.109375" style="2" customWidth="1"/>
    <col min="13317" max="13317" width="12.88671875" style="2" customWidth="1"/>
    <col min="13318" max="13318" width="12.6640625" style="2" bestFit="1" customWidth="1"/>
    <col min="13319" max="13319" width="16.88671875" style="2" customWidth="1"/>
    <col min="13320" max="13553" width="9.109375" style="2"/>
    <col min="13554" max="13554" width="21" style="2" customWidth="1"/>
    <col min="13555" max="13555" width="37.88671875" style="2" customWidth="1"/>
    <col min="13556" max="13556" width="33.44140625" style="2" customWidth="1"/>
    <col min="13557" max="13557" width="22" style="2" customWidth="1"/>
    <col min="13558" max="13558" width="21" style="2" customWidth="1"/>
    <col min="13559" max="13559" width="7.44140625" style="2" customWidth="1"/>
    <col min="13560" max="13560" width="7.5546875" style="2" customWidth="1"/>
    <col min="13561" max="13561" width="7.109375" style="2" customWidth="1"/>
    <col min="13562" max="13562" width="17.44140625" style="2" customWidth="1"/>
    <col min="13563" max="13563" width="22.88671875" style="2" customWidth="1"/>
    <col min="13564" max="13564" width="18.109375" style="2" customWidth="1"/>
    <col min="13565" max="13565" width="15.6640625" style="2" customWidth="1"/>
    <col min="13566" max="13566" width="15.33203125" style="2" customWidth="1"/>
    <col min="13567" max="13567" width="16.33203125" style="2" customWidth="1"/>
    <col min="13568" max="13568" width="16.88671875" style="2" customWidth="1"/>
    <col min="13569" max="13569" width="16.5546875" style="2" customWidth="1"/>
    <col min="13570" max="13570" width="15.88671875" style="2" customWidth="1"/>
    <col min="13571" max="13571" width="15.44140625" style="2" customWidth="1"/>
    <col min="13572" max="13572" width="18.109375" style="2" customWidth="1"/>
    <col min="13573" max="13573" width="12.88671875" style="2" customWidth="1"/>
    <col min="13574" max="13574" width="12.6640625" style="2" bestFit="1" customWidth="1"/>
    <col min="13575" max="13575" width="16.88671875" style="2" customWidth="1"/>
    <col min="13576" max="13809" width="9.109375" style="2"/>
    <col min="13810" max="13810" width="21" style="2" customWidth="1"/>
    <col min="13811" max="13811" width="37.88671875" style="2" customWidth="1"/>
    <col min="13812" max="13812" width="33.44140625" style="2" customWidth="1"/>
    <col min="13813" max="13813" width="22" style="2" customWidth="1"/>
    <col min="13814" max="13814" width="21" style="2" customWidth="1"/>
    <col min="13815" max="13815" width="7.44140625" style="2" customWidth="1"/>
    <col min="13816" max="13816" width="7.5546875" style="2" customWidth="1"/>
    <col min="13817" max="13817" width="7.109375" style="2" customWidth="1"/>
    <col min="13818" max="13818" width="17.44140625" style="2" customWidth="1"/>
    <col min="13819" max="13819" width="22.88671875" style="2" customWidth="1"/>
    <col min="13820" max="13820" width="18.109375" style="2" customWidth="1"/>
    <col min="13821" max="13821" width="15.6640625" style="2" customWidth="1"/>
    <col min="13822" max="13822" width="15.33203125" style="2" customWidth="1"/>
    <col min="13823" max="13823" width="16.33203125" style="2" customWidth="1"/>
    <col min="13824" max="13824" width="16.88671875" style="2" customWidth="1"/>
    <col min="13825" max="13825" width="16.5546875" style="2" customWidth="1"/>
    <col min="13826" max="13826" width="15.88671875" style="2" customWidth="1"/>
    <col min="13827" max="13827" width="15.44140625" style="2" customWidth="1"/>
    <col min="13828" max="13828" width="18.109375" style="2" customWidth="1"/>
    <col min="13829" max="13829" width="12.88671875" style="2" customWidth="1"/>
    <col min="13830" max="13830" width="12.6640625" style="2" bestFit="1" customWidth="1"/>
    <col min="13831" max="13831" width="16.88671875" style="2" customWidth="1"/>
    <col min="13832" max="14065" width="9.109375" style="2"/>
    <col min="14066" max="14066" width="21" style="2" customWidth="1"/>
    <col min="14067" max="14067" width="37.88671875" style="2" customWidth="1"/>
    <col min="14068" max="14068" width="33.44140625" style="2" customWidth="1"/>
    <col min="14069" max="14069" width="22" style="2" customWidth="1"/>
    <col min="14070" max="14070" width="21" style="2" customWidth="1"/>
    <col min="14071" max="14071" width="7.44140625" style="2" customWidth="1"/>
    <col min="14072" max="14072" width="7.5546875" style="2" customWidth="1"/>
    <col min="14073" max="14073" width="7.109375" style="2" customWidth="1"/>
    <col min="14074" max="14074" width="17.44140625" style="2" customWidth="1"/>
    <col min="14075" max="14075" width="22.88671875" style="2" customWidth="1"/>
    <col min="14076" max="14076" width="18.109375" style="2" customWidth="1"/>
    <col min="14077" max="14077" width="15.6640625" style="2" customWidth="1"/>
    <col min="14078" max="14078" width="15.33203125" style="2" customWidth="1"/>
    <col min="14079" max="14079" width="16.33203125" style="2" customWidth="1"/>
    <col min="14080" max="14080" width="16.88671875" style="2" customWidth="1"/>
    <col min="14081" max="14081" width="16.5546875" style="2" customWidth="1"/>
    <col min="14082" max="14082" width="15.88671875" style="2" customWidth="1"/>
    <col min="14083" max="14083" width="15.44140625" style="2" customWidth="1"/>
    <col min="14084" max="14084" width="18.109375" style="2" customWidth="1"/>
    <col min="14085" max="14085" width="12.88671875" style="2" customWidth="1"/>
    <col min="14086" max="14086" width="12.6640625" style="2" bestFit="1" customWidth="1"/>
    <col min="14087" max="14087" width="16.88671875" style="2" customWidth="1"/>
    <col min="14088" max="14321" width="9.109375" style="2"/>
    <col min="14322" max="14322" width="21" style="2" customWidth="1"/>
    <col min="14323" max="14323" width="37.88671875" style="2" customWidth="1"/>
    <col min="14324" max="14324" width="33.44140625" style="2" customWidth="1"/>
    <col min="14325" max="14325" width="22" style="2" customWidth="1"/>
    <col min="14326" max="14326" width="21" style="2" customWidth="1"/>
    <col min="14327" max="14327" width="7.44140625" style="2" customWidth="1"/>
    <col min="14328" max="14328" width="7.5546875" style="2" customWidth="1"/>
    <col min="14329" max="14329" width="7.109375" style="2" customWidth="1"/>
    <col min="14330" max="14330" width="17.44140625" style="2" customWidth="1"/>
    <col min="14331" max="14331" width="22.88671875" style="2" customWidth="1"/>
    <col min="14332" max="14332" width="18.109375" style="2" customWidth="1"/>
    <col min="14333" max="14333" width="15.6640625" style="2" customWidth="1"/>
    <col min="14334" max="14334" width="15.33203125" style="2" customWidth="1"/>
    <col min="14335" max="14335" width="16.33203125" style="2" customWidth="1"/>
    <col min="14336" max="14336" width="16.88671875" style="2" customWidth="1"/>
    <col min="14337" max="14337" width="16.5546875" style="2" customWidth="1"/>
    <col min="14338" max="14338" width="15.88671875" style="2" customWidth="1"/>
    <col min="14339" max="14339" width="15.44140625" style="2" customWidth="1"/>
    <col min="14340" max="14340" width="18.109375" style="2" customWidth="1"/>
    <col min="14341" max="14341" width="12.88671875" style="2" customWidth="1"/>
    <col min="14342" max="14342" width="12.6640625" style="2" bestFit="1" customWidth="1"/>
    <col min="14343" max="14343" width="16.88671875" style="2" customWidth="1"/>
    <col min="14344" max="14577" width="9.109375" style="2"/>
    <col min="14578" max="14578" width="21" style="2" customWidth="1"/>
    <col min="14579" max="14579" width="37.88671875" style="2" customWidth="1"/>
    <col min="14580" max="14580" width="33.44140625" style="2" customWidth="1"/>
    <col min="14581" max="14581" width="22" style="2" customWidth="1"/>
    <col min="14582" max="14582" width="21" style="2" customWidth="1"/>
    <col min="14583" max="14583" width="7.44140625" style="2" customWidth="1"/>
    <col min="14584" max="14584" width="7.5546875" style="2" customWidth="1"/>
    <col min="14585" max="14585" width="7.109375" style="2" customWidth="1"/>
    <col min="14586" max="14586" width="17.44140625" style="2" customWidth="1"/>
    <col min="14587" max="14587" width="22.88671875" style="2" customWidth="1"/>
    <col min="14588" max="14588" width="18.109375" style="2" customWidth="1"/>
    <col min="14589" max="14589" width="15.6640625" style="2" customWidth="1"/>
    <col min="14590" max="14590" width="15.33203125" style="2" customWidth="1"/>
    <col min="14591" max="14591" width="16.33203125" style="2" customWidth="1"/>
    <col min="14592" max="14592" width="16.88671875" style="2" customWidth="1"/>
    <col min="14593" max="14593" width="16.5546875" style="2" customWidth="1"/>
    <col min="14594" max="14594" width="15.88671875" style="2" customWidth="1"/>
    <col min="14595" max="14595" width="15.44140625" style="2" customWidth="1"/>
    <col min="14596" max="14596" width="18.109375" style="2" customWidth="1"/>
    <col min="14597" max="14597" width="12.88671875" style="2" customWidth="1"/>
    <col min="14598" max="14598" width="12.6640625" style="2" bestFit="1" customWidth="1"/>
    <col min="14599" max="14599" width="16.88671875" style="2" customWidth="1"/>
    <col min="14600" max="14833" width="9.109375" style="2"/>
    <col min="14834" max="14834" width="21" style="2" customWidth="1"/>
    <col min="14835" max="14835" width="37.88671875" style="2" customWidth="1"/>
    <col min="14836" max="14836" width="33.44140625" style="2" customWidth="1"/>
    <col min="14837" max="14837" width="22" style="2" customWidth="1"/>
    <col min="14838" max="14838" width="21" style="2" customWidth="1"/>
    <col min="14839" max="14839" width="7.44140625" style="2" customWidth="1"/>
    <col min="14840" max="14840" width="7.5546875" style="2" customWidth="1"/>
    <col min="14841" max="14841" width="7.109375" style="2" customWidth="1"/>
    <col min="14842" max="14842" width="17.44140625" style="2" customWidth="1"/>
    <col min="14843" max="14843" width="22.88671875" style="2" customWidth="1"/>
    <col min="14844" max="14844" width="18.109375" style="2" customWidth="1"/>
    <col min="14845" max="14845" width="15.6640625" style="2" customWidth="1"/>
    <col min="14846" max="14846" width="15.33203125" style="2" customWidth="1"/>
    <col min="14847" max="14847" width="16.33203125" style="2" customWidth="1"/>
    <col min="14848" max="14848" width="16.88671875" style="2" customWidth="1"/>
    <col min="14849" max="14849" width="16.5546875" style="2" customWidth="1"/>
    <col min="14850" max="14850" width="15.88671875" style="2" customWidth="1"/>
    <col min="14851" max="14851" width="15.44140625" style="2" customWidth="1"/>
    <col min="14852" max="14852" width="18.109375" style="2" customWidth="1"/>
    <col min="14853" max="14853" width="12.88671875" style="2" customWidth="1"/>
    <col min="14854" max="14854" width="12.6640625" style="2" bestFit="1" customWidth="1"/>
    <col min="14855" max="14855" width="16.88671875" style="2" customWidth="1"/>
    <col min="14856" max="15089" width="9.109375" style="2"/>
    <col min="15090" max="15090" width="21" style="2" customWidth="1"/>
    <col min="15091" max="15091" width="37.88671875" style="2" customWidth="1"/>
    <col min="15092" max="15092" width="33.44140625" style="2" customWidth="1"/>
    <col min="15093" max="15093" width="22" style="2" customWidth="1"/>
    <col min="15094" max="15094" width="21" style="2" customWidth="1"/>
    <col min="15095" max="15095" width="7.44140625" style="2" customWidth="1"/>
    <col min="15096" max="15096" width="7.5546875" style="2" customWidth="1"/>
    <col min="15097" max="15097" width="7.109375" style="2" customWidth="1"/>
    <col min="15098" max="15098" width="17.44140625" style="2" customWidth="1"/>
    <col min="15099" max="15099" width="22.88671875" style="2" customWidth="1"/>
    <col min="15100" max="15100" width="18.109375" style="2" customWidth="1"/>
    <col min="15101" max="15101" width="15.6640625" style="2" customWidth="1"/>
    <col min="15102" max="15102" width="15.33203125" style="2" customWidth="1"/>
    <col min="15103" max="15103" width="16.33203125" style="2" customWidth="1"/>
    <col min="15104" max="15104" width="16.88671875" style="2" customWidth="1"/>
    <col min="15105" max="15105" width="16.5546875" style="2" customWidth="1"/>
    <col min="15106" max="15106" width="15.88671875" style="2" customWidth="1"/>
    <col min="15107" max="15107" width="15.44140625" style="2" customWidth="1"/>
    <col min="15108" max="15108" width="18.109375" style="2" customWidth="1"/>
    <col min="15109" max="15109" width="12.88671875" style="2" customWidth="1"/>
    <col min="15110" max="15110" width="12.6640625" style="2" bestFit="1" customWidth="1"/>
    <col min="15111" max="15111" width="16.88671875" style="2" customWidth="1"/>
    <col min="15112" max="15345" width="9.109375" style="2"/>
    <col min="15346" max="15346" width="21" style="2" customWidth="1"/>
    <col min="15347" max="15347" width="37.88671875" style="2" customWidth="1"/>
    <col min="15348" max="15348" width="33.44140625" style="2" customWidth="1"/>
    <col min="15349" max="15349" width="22" style="2" customWidth="1"/>
    <col min="15350" max="15350" width="21" style="2" customWidth="1"/>
    <col min="15351" max="15351" width="7.44140625" style="2" customWidth="1"/>
    <col min="15352" max="15352" width="7.5546875" style="2" customWidth="1"/>
    <col min="15353" max="15353" width="7.109375" style="2" customWidth="1"/>
    <col min="15354" max="15354" width="17.44140625" style="2" customWidth="1"/>
    <col min="15355" max="15355" width="22.88671875" style="2" customWidth="1"/>
    <col min="15356" max="15356" width="18.109375" style="2" customWidth="1"/>
    <col min="15357" max="15357" width="15.6640625" style="2" customWidth="1"/>
    <col min="15358" max="15358" width="15.33203125" style="2" customWidth="1"/>
    <col min="15359" max="15359" width="16.33203125" style="2" customWidth="1"/>
    <col min="15360" max="15360" width="16.88671875" style="2" customWidth="1"/>
    <col min="15361" max="15361" width="16.5546875" style="2" customWidth="1"/>
    <col min="15362" max="15362" width="15.88671875" style="2" customWidth="1"/>
    <col min="15363" max="15363" width="15.44140625" style="2" customWidth="1"/>
    <col min="15364" max="15364" width="18.109375" style="2" customWidth="1"/>
    <col min="15365" max="15365" width="12.88671875" style="2" customWidth="1"/>
    <col min="15366" max="15366" width="12.6640625" style="2" bestFit="1" customWidth="1"/>
    <col min="15367" max="15367" width="16.88671875" style="2" customWidth="1"/>
    <col min="15368" max="15601" width="9.109375" style="2"/>
    <col min="15602" max="15602" width="21" style="2" customWidth="1"/>
    <col min="15603" max="15603" width="37.88671875" style="2" customWidth="1"/>
    <col min="15604" max="15604" width="33.44140625" style="2" customWidth="1"/>
    <col min="15605" max="15605" width="22" style="2" customWidth="1"/>
    <col min="15606" max="15606" width="21" style="2" customWidth="1"/>
    <col min="15607" max="15607" width="7.44140625" style="2" customWidth="1"/>
    <col min="15608" max="15608" width="7.5546875" style="2" customWidth="1"/>
    <col min="15609" max="15609" width="7.109375" style="2" customWidth="1"/>
    <col min="15610" max="15610" width="17.44140625" style="2" customWidth="1"/>
    <col min="15611" max="15611" width="22.88671875" style="2" customWidth="1"/>
    <col min="15612" max="15612" width="18.109375" style="2" customWidth="1"/>
    <col min="15613" max="15613" width="15.6640625" style="2" customWidth="1"/>
    <col min="15614" max="15614" width="15.33203125" style="2" customWidth="1"/>
    <col min="15615" max="15615" width="16.33203125" style="2" customWidth="1"/>
    <col min="15616" max="15616" width="16.88671875" style="2" customWidth="1"/>
    <col min="15617" max="15617" width="16.5546875" style="2" customWidth="1"/>
    <col min="15618" max="15618" width="15.88671875" style="2" customWidth="1"/>
    <col min="15619" max="15619" width="15.44140625" style="2" customWidth="1"/>
    <col min="15620" max="15620" width="18.109375" style="2" customWidth="1"/>
    <col min="15621" max="15621" width="12.88671875" style="2" customWidth="1"/>
    <col min="15622" max="15622" width="12.6640625" style="2" bestFit="1" customWidth="1"/>
    <col min="15623" max="15623" width="16.88671875" style="2" customWidth="1"/>
    <col min="15624" max="15857" width="9.109375" style="2"/>
    <col min="15858" max="15858" width="21" style="2" customWidth="1"/>
    <col min="15859" max="15859" width="37.88671875" style="2" customWidth="1"/>
    <col min="15860" max="15860" width="33.44140625" style="2" customWidth="1"/>
    <col min="15861" max="15861" width="22" style="2" customWidth="1"/>
    <col min="15862" max="15862" width="21" style="2" customWidth="1"/>
    <col min="15863" max="15863" width="7.44140625" style="2" customWidth="1"/>
    <col min="15864" max="15864" width="7.5546875" style="2" customWidth="1"/>
    <col min="15865" max="15865" width="7.109375" style="2" customWidth="1"/>
    <col min="15866" max="15866" width="17.44140625" style="2" customWidth="1"/>
    <col min="15867" max="15867" width="22.88671875" style="2" customWidth="1"/>
    <col min="15868" max="15868" width="18.109375" style="2" customWidth="1"/>
    <col min="15869" max="15869" width="15.6640625" style="2" customWidth="1"/>
    <col min="15870" max="15870" width="15.33203125" style="2" customWidth="1"/>
    <col min="15871" max="15871" width="16.33203125" style="2" customWidth="1"/>
    <col min="15872" max="15872" width="16.88671875" style="2" customWidth="1"/>
    <col min="15873" max="15873" width="16.5546875" style="2" customWidth="1"/>
    <col min="15874" max="15874" width="15.88671875" style="2" customWidth="1"/>
    <col min="15875" max="15875" width="15.44140625" style="2" customWidth="1"/>
    <col min="15876" max="15876" width="18.109375" style="2" customWidth="1"/>
    <col min="15877" max="15877" width="12.88671875" style="2" customWidth="1"/>
    <col min="15878" max="15878" width="12.6640625" style="2" bestFit="1" customWidth="1"/>
    <col min="15879" max="15879" width="16.88671875" style="2" customWidth="1"/>
    <col min="15880" max="16113" width="9.109375" style="2"/>
    <col min="16114" max="16114" width="21" style="2" customWidth="1"/>
    <col min="16115" max="16115" width="37.88671875" style="2" customWidth="1"/>
    <col min="16116" max="16116" width="33.44140625" style="2" customWidth="1"/>
    <col min="16117" max="16117" width="22" style="2" customWidth="1"/>
    <col min="16118" max="16118" width="21" style="2" customWidth="1"/>
    <col min="16119" max="16119" width="7.44140625" style="2" customWidth="1"/>
    <col min="16120" max="16120" width="7.5546875" style="2" customWidth="1"/>
    <col min="16121" max="16121" width="7.109375" style="2" customWidth="1"/>
    <col min="16122" max="16122" width="17.44140625" style="2" customWidth="1"/>
    <col min="16123" max="16123" width="22.88671875" style="2" customWidth="1"/>
    <col min="16124" max="16124" width="18.109375" style="2" customWidth="1"/>
    <col min="16125" max="16125" width="15.6640625" style="2" customWidth="1"/>
    <col min="16126" max="16126" width="15.33203125" style="2" customWidth="1"/>
    <col min="16127" max="16127" width="16.33203125" style="2" customWidth="1"/>
    <col min="16128" max="16128" width="16.88671875" style="2" customWidth="1"/>
    <col min="16129" max="16129" width="16.5546875" style="2" customWidth="1"/>
    <col min="16130" max="16130" width="15.88671875" style="2" customWidth="1"/>
    <col min="16131" max="16131" width="15.44140625" style="2" customWidth="1"/>
    <col min="16132" max="16132" width="18.109375" style="2" customWidth="1"/>
    <col min="16133" max="16133" width="12.88671875" style="2" customWidth="1"/>
    <col min="16134" max="16134" width="12.6640625" style="2" bestFit="1" customWidth="1"/>
    <col min="16135" max="16135" width="16.88671875" style="2" customWidth="1"/>
    <col min="16136" max="16384" width="9.109375" style="2"/>
  </cols>
  <sheetData>
    <row r="1" spans="1:18" s="16" customFormat="1" ht="40.5" customHeight="1" x14ac:dyDescent="0.3">
      <c r="A1" s="304" t="s">
        <v>503</v>
      </c>
      <c r="B1" s="305"/>
      <c r="C1" s="305"/>
      <c r="D1" s="305"/>
      <c r="E1" s="305"/>
      <c r="F1" s="305"/>
      <c r="G1" s="305"/>
      <c r="H1" s="305"/>
      <c r="I1" s="305"/>
      <c r="J1" s="306"/>
      <c r="K1" s="310" t="s">
        <v>701</v>
      </c>
      <c r="L1" s="311"/>
      <c r="M1" s="312"/>
      <c r="N1" s="235" t="s">
        <v>504</v>
      </c>
      <c r="O1" s="236"/>
      <c r="P1" s="236"/>
      <c r="Q1" s="237"/>
      <c r="R1" s="212" t="s">
        <v>700</v>
      </c>
    </row>
    <row r="2" spans="1:18" s="16" customFormat="1" ht="14.25" hidden="1" customHeight="1" thickBot="1" x14ac:dyDescent="0.35">
      <c r="A2" s="307"/>
      <c r="B2" s="308"/>
      <c r="C2" s="308"/>
      <c r="D2" s="308"/>
      <c r="E2" s="308"/>
      <c r="F2" s="308"/>
      <c r="G2" s="308"/>
      <c r="H2" s="308"/>
      <c r="I2" s="308"/>
      <c r="J2" s="309"/>
      <c r="K2" s="313"/>
      <c r="L2" s="314"/>
      <c r="M2" s="315"/>
      <c r="N2" s="238"/>
      <c r="O2" s="239"/>
      <c r="P2" s="239"/>
      <c r="Q2" s="240"/>
      <c r="R2" s="213"/>
    </row>
    <row r="3" spans="1:18" s="73" customFormat="1" ht="59.25" customHeight="1" x14ac:dyDescent="0.3">
      <c r="A3" s="72" t="s">
        <v>502</v>
      </c>
      <c r="B3" s="72" t="s">
        <v>501</v>
      </c>
      <c r="C3" s="72" t="s">
        <v>690</v>
      </c>
      <c r="D3" s="72" t="s">
        <v>691</v>
      </c>
      <c r="E3" s="72" t="s">
        <v>692</v>
      </c>
      <c r="F3" s="72">
        <v>2024</v>
      </c>
      <c r="G3" s="72" t="s">
        <v>693</v>
      </c>
      <c r="H3" s="72" t="s">
        <v>694</v>
      </c>
      <c r="I3" s="72" t="s">
        <v>501</v>
      </c>
      <c r="J3" s="72" t="s">
        <v>695</v>
      </c>
      <c r="K3" s="72" t="s">
        <v>702</v>
      </c>
      <c r="L3" s="72" t="s">
        <v>703</v>
      </c>
      <c r="M3" s="72" t="s">
        <v>704</v>
      </c>
      <c r="N3" s="72" t="s">
        <v>696</v>
      </c>
      <c r="O3" s="72" t="s">
        <v>697</v>
      </c>
      <c r="P3" s="72" t="s">
        <v>698</v>
      </c>
      <c r="Q3" s="72" t="s">
        <v>699</v>
      </c>
      <c r="R3" s="214"/>
    </row>
    <row r="4" spans="1:18" s="3" customFormat="1" ht="135.75" hidden="1" customHeight="1" x14ac:dyDescent="0.3">
      <c r="A4" s="316" t="s">
        <v>500</v>
      </c>
      <c r="B4" s="316" t="s">
        <v>499</v>
      </c>
      <c r="C4" s="317" t="s">
        <v>498</v>
      </c>
      <c r="D4" s="317" t="s">
        <v>497</v>
      </c>
      <c r="E4" s="318">
        <v>1</v>
      </c>
      <c r="F4" s="318">
        <v>1</v>
      </c>
      <c r="G4" s="296" t="s">
        <v>496</v>
      </c>
      <c r="H4" s="148" t="s">
        <v>495</v>
      </c>
      <c r="I4" s="317" t="s">
        <v>466</v>
      </c>
      <c r="J4" s="296" t="s">
        <v>466</v>
      </c>
      <c r="K4" s="298">
        <v>1</v>
      </c>
      <c r="L4" s="300">
        <v>1</v>
      </c>
      <c r="M4" s="302">
        <f>(L4/K4)*1</f>
        <v>1</v>
      </c>
      <c r="N4" s="143" t="s">
        <v>511</v>
      </c>
      <c r="O4" s="143" t="s">
        <v>512</v>
      </c>
      <c r="P4" s="10">
        <v>157</v>
      </c>
      <c r="Q4" s="143" t="s">
        <v>513</v>
      </c>
      <c r="R4" s="143" t="s">
        <v>783</v>
      </c>
    </row>
    <row r="5" spans="1:18" s="3" customFormat="1" ht="270.75" hidden="1" customHeight="1" x14ac:dyDescent="0.3">
      <c r="A5" s="316"/>
      <c r="B5" s="316"/>
      <c r="C5" s="317"/>
      <c r="D5" s="317"/>
      <c r="E5" s="318"/>
      <c r="F5" s="318"/>
      <c r="G5" s="297"/>
      <c r="H5" s="148" t="s">
        <v>494</v>
      </c>
      <c r="I5" s="317"/>
      <c r="J5" s="297"/>
      <c r="K5" s="299"/>
      <c r="L5" s="301"/>
      <c r="M5" s="303"/>
      <c r="N5" s="143" t="s">
        <v>511</v>
      </c>
      <c r="O5" s="143" t="s">
        <v>512</v>
      </c>
      <c r="P5" s="10">
        <v>157</v>
      </c>
      <c r="Q5" s="143" t="s">
        <v>513</v>
      </c>
      <c r="R5" s="143" t="s">
        <v>742</v>
      </c>
    </row>
    <row r="6" spans="1:18" s="3" customFormat="1" ht="132" hidden="1" customHeight="1" x14ac:dyDescent="0.3">
      <c r="A6" s="316"/>
      <c r="B6" s="316"/>
      <c r="C6" s="317" t="s">
        <v>493</v>
      </c>
      <c r="D6" s="148" t="s">
        <v>492</v>
      </c>
      <c r="E6" s="148">
        <v>1</v>
      </c>
      <c r="F6" s="148">
        <v>1</v>
      </c>
      <c r="G6" s="148" t="s">
        <v>491</v>
      </c>
      <c r="H6" s="148" t="s">
        <v>490</v>
      </c>
      <c r="I6" s="148" t="s">
        <v>476</v>
      </c>
      <c r="J6" s="148" t="s">
        <v>476</v>
      </c>
      <c r="K6" s="149">
        <v>0.9</v>
      </c>
      <c r="L6" s="150">
        <v>0.5</v>
      </c>
      <c r="M6" s="151">
        <f>L6/K6</f>
        <v>0.55555555555555558</v>
      </c>
      <c r="N6" s="143" t="s">
        <v>514</v>
      </c>
      <c r="O6" s="143" t="s">
        <v>515</v>
      </c>
      <c r="P6" s="143">
        <v>190</v>
      </c>
      <c r="Q6" s="146" t="s">
        <v>516</v>
      </c>
      <c r="R6" s="143" t="s">
        <v>758</v>
      </c>
    </row>
    <row r="7" spans="1:18" s="3" customFormat="1" ht="63.75" hidden="1" customHeight="1" x14ac:dyDescent="0.3">
      <c r="A7" s="316"/>
      <c r="B7" s="316"/>
      <c r="C7" s="317"/>
      <c r="D7" s="148" t="s">
        <v>489</v>
      </c>
      <c r="E7" s="148">
        <v>1</v>
      </c>
      <c r="F7" s="148">
        <v>1</v>
      </c>
      <c r="G7" s="148" t="s">
        <v>488</v>
      </c>
      <c r="H7" s="148" t="s">
        <v>487</v>
      </c>
      <c r="I7" s="148" t="s">
        <v>486</v>
      </c>
      <c r="J7" s="148" t="s">
        <v>486</v>
      </c>
      <c r="K7" s="148">
        <v>1</v>
      </c>
      <c r="L7" s="152">
        <v>0.5</v>
      </c>
      <c r="M7" s="151">
        <f>L7/K7</f>
        <v>0.5</v>
      </c>
      <c r="N7" s="10" t="s">
        <v>517</v>
      </c>
      <c r="O7" s="143" t="s">
        <v>518</v>
      </c>
      <c r="P7" s="10">
        <v>265</v>
      </c>
      <c r="Q7" s="143" t="s">
        <v>519</v>
      </c>
      <c r="R7" s="143" t="s">
        <v>759</v>
      </c>
    </row>
    <row r="8" spans="1:18" s="3" customFormat="1" ht="114" hidden="1" customHeight="1" x14ac:dyDescent="0.3">
      <c r="A8" s="316"/>
      <c r="B8" s="316"/>
      <c r="C8" s="148" t="s">
        <v>485</v>
      </c>
      <c r="D8" s="148" t="s">
        <v>484</v>
      </c>
      <c r="E8" s="149">
        <v>0.24</v>
      </c>
      <c r="F8" s="149">
        <v>0.7</v>
      </c>
      <c r="G8" s="149" t="s">
        <v>483</v>
      </c>
      <c r="H8" s="148" t="s">
        <v>482</v>
      </c>
      <c r="I8" s="149" t="s">
        <v>481</v>
      </c>
      <c r="J8" s="149" t="s">
        <v>481</v>
      </c>
      <c r="K8" s="153">
        <v>0.16</v>
      </c>
      <c r="L8" s="154">
        <v>0.16</v>
      </c>
      <c r="M8" s="155">
        <f t="shared" ref="M8:M10" si="0">L8/K8*1</f>
        <v>1</v>
      </c>
      <c r="N8" s="10" t="s">
        <v>517</v>
      </c>
      <c r="O8" s="143" t="s">
        <v>520</v>
      </c>
      <c r="P8" s="10">
        <v>286</v>
      </c>
      <c r="Q8" s="146" t="s">
        <v>521</v>
      </c>
      <c r="R8" s="146" t="s">
        <v>581</v>
      </c>
    </row>
    <row r="9" spans="1:18" s="3" customFormat="1" ht="57" hidden="1" customHeight="1" x14ac:dyDescent="0.3">
      <c r="A9" s="316"/>
      <c r="B9" s="316"/>
      <c r="C9" s="317" t="s">
        <v>480</v>
      </c>
      <c r="D9" s="148" t="s">
        <v>479</v>
      </c>
      <c r="E9" s="148">
        <v>1</v>
      </c>
      <c r="F9" s="148">
        <v>1</v>
      </c>
      <c r="G9" s="148" t="s">
        <v>478</v>
      </c>
      <c r="H9" s="148" t="s">
        <v>477</v>
      </c>
      <c r="I9" s="148" t="s">
        <v>476</v>
      </c>
      <c r="J9" s="148" t="s">
        <v>476</v>
      </c>
      <c r="K9" s="148">
        <v>1</v>
      </c>
      <c r="L9" s="156">
        <v>1</v>
      </c>
      <c r="M9" s="155">
        <f t="shared" si="0"/>
        <v>1</v>
      </c>
      <c r="N9" s="143" t="s">
        <v>514</v>
      </c>
      <c r="O9" s="143" t="s">
        <v>515</v>
      </c>
      <c r="P9" s="143">
        <v>190</v>
      </c>
      <c r="Q9" s="146" t="s">
        <v>516</v>
      </c>
      <c r="R9" s="146" t="s">
        <v>582</v>
      </c>
    </row>
    <row r="10" spans="1:18" s="3" customFormat="1" ht="55.5" hidden="1" customHeight="1" x14ac:dyDescent="0.3">
      <c r="A10" s="316"/>
      <c r="B10" s="316"/>
      <c r="C10" s="317"/>
      <c r="D10" s="148" t="s">
        <v>475</v>
      </c>
      <c r="E10" s="148">
        <v>1</v>
      </c>
      <c r="F10" s="148">
        <v>1</v>
      </c>
      <c r="G10" s="148" t="s">
        <v>474</v>
      </c>
      <c r="H10" s="148" t="s">
        <v>473</v>
      </c>
      <c r="I10" s="148" t="s">
        <v>472</v>
      </c>
      <c r="J10" s="148" t="s">
        <v>472</v>
      </c>
      <c r="K10" s="148">
        <v>1</v>
      </c>
      <c r="L10" s="156">
        <v>1</v>
      </c>
      <c r="M10" s="155">
        <f t="shared" si="0"/>
        <v>1</v>
      </c>
      <c r="N10" s="143" t="s">
        <v>514</v>
      </c>
      <c r="O10" s="143" t="s">
        <v>515</v>
      </c>
      <c r="P10" s="143">
        <v>190</v>
      </c>
      <c r="Q10" s="146" t="s">
        <v>516</v>
      </c>
      <c r="R10" s="146" t="s">
        <v>760</v>
      </c>
    </row>
    <row r="11" spans="1:18" s="3" customFormat="1" ht="75.75" hidden="1" customHeight="1" x14ac:dyDescent="0.3">
      <c r="A11" s="316"/>
      <c r="B11" s="316" t="s">
        <v>471</v>
      </c>
      <c r="C11" s="317" t="s">
        <v>470</v>
      </c>
      <c r="D11" s="317" t="s">
        <v>469</v>
      </c>
      <c r="E11" s="296">
        <v>40</v>
      </c>
      <c r="F11" s="296">
        <v>100</v>
      </c>
      <c r="G11" s="296" t="s">
        <v>468</v>
      </c>
      <c r="H11" s="148" t="s">
        <v>467</v>
      </c>
      <c r="I11" s="317" t="s">
        <v>466</v>
      </c>
      <c r="J11" s="296" t="s">
        <v>466</v>
      </c>
      <c r="K11" s="298">
        <v>1</v>
      </c>
      <c r="L11" s="320">
        <v>0.5</v>
      </c>
      <c r="M11" s="319">
        <f>L11/K11</f>
        <v>0.5</v>
      </c>
      <c r="N11" s="199" t="s">
        <v>514</v>
      </c>
      <c r="O11" s="199" t="s">
        <v>515</v>
      </c>
      <c r="P11" s="199">
        <v>190</v>
      </c>
      <c r="Q11" s="204" t="s">
        <v>516</v>
      </c>
      <c r="R11" s="199" t="s">
        <v>761</v>
      </c>
    </row>
    <row r="12" spans="1:18" s="3" customFormat="1" ht="92.25" hidden="1" customHeight="1" x14ac:dyDescent="0.3">
      <c r="A12" s="316"/>
      <c r="B12" s="316"/>
      <c r="C12" s="317"/>
      <c r="D12" s="317"/>
      <c r="E12" s="297"/>
      <c r="F12" s="297"/>
      <c r="G12" s="297"/>
      <c r="H12" s="148" t="s">
        <v>854</v>
      </c>
      <c r="I12" s="317"/>
      <c r="J12" s="297"/>
      <c r="K12" s="299"/>
      <c r="L12" s="321"/>
      <c r="M12" s="319"/>
      <c r="N12" s="201"/>
      <c r="O12" s="201"/>
      <c r="P12" s="201"/>
      <c r="Q12" s="205"/>
      <c r="R12" s="201"/>
    </row>
    <row r="13" spans="1:18" s="3" customFormat="1" ht="78.75" hidden="1" customHeight="1" x14ac:dyDescent="0.3">
      <c r="A13" s="316"/>
      <c r="B13" s="316"/>
      <c r="C13" s="317"/>
      <c r="D13" s="317" t="s">
        <v>465</v>
      </c>
      <c r="E13" s="149"/>
      <c r="F13" s="149"/>
      <c r="G13" s="298" t="s">
        <v>464</v>
      </c>
      <c r="H13" s="148" t="s">
        <v>463</v>
      </c>
      <c r="I13" s="318" t="s">
        <v>462</v>
      </c>
      <c r="J13" s="298" t="s">
        <v>462</v>
      </c>
      <c r="K13" s="298">
        <v>0.06</v>
      </c>
      <c r="L13" s="320">
        <v>0.06</v>
      </c>
      <c r="M13" s="326">
        <f>L13/K13*1</f>
        <v>1</v>
      </c>
      <c r="N13" s="143" t="s">
        <v>511</v>
      </c>
      <c r="O13" s="143" t="s">
        <v>808</v>
      </c>
      <c r="P13" s="143" t="s">
        <v>807</v>
      </c>
      <c r="Q13" s="143" t="s">
        <v>809</v>
      </c>
      <c r="R13" s="199" t="s">
        <v>806</v>
      </c>
    </row>
    <row r="14" spans="1:18" s="3" customFormat="1" ht="114" hidden="1" customHeight="1" x14ac:dyDescent="0.3">
      <c r="A14" s="316"/>
      <c r="B14" s="316"/>
      <c r="C14" s="317"/>
      <c r="D14" s="317"/>
      <c r="E14" s="149">
        <v>0.22</v>
      </c>
      <c r="F14" s="149">
        <v>0.6</v>
      </c>
      <c r="G14" s="328"/>
      <c r="H14" s="148" t="s">
        <v>461</v>
      </c>
      <c r="I14" s="318"/>
      <c r="J14" s="328"/>
      <c r="K14" s="328"/>
      <c r="L14" s="329"/>
      <c r="M14" s="330"/>
      <c r="N14" s="143" t="s">
        <v>505</v>
      </c>
      <c r="O14" s="143" t="s">
        <v>506</v>
      </c>
      <c r="P14" s="10">
        <v>73</v>
      </c>
      <c r="Q14" s="143" t="s">
        <v>507</v>
      </c>
      <c r="R14" s="200"/>
    </row>
    <row r="15" spans="1:18" s="3" customFormat="1" ht="114" hidden="1" customHeight="1" x14ac:dyDescent="0.3">
      <c r="A15" s="316"/>
      <c r="B15" s="316"/>
      <c r="C15" s="317"/>
      <c r="D15" s="317"/>
      <c r="E15" s="149"/>
      <c r="F15" s="149"/>
      <c r="G15" s="299"/>
      <c r="H15" s="148" t="s">
        <v>461</v>
      </c>
      <c r="I15" s="318"/>
      <c r="J15" s="299"/>
      <c r="K15" s="299"/>
      <c r="L15" s="321"/>
      <c r="M15" s="327"/>
      <c r="N15" s="143" t="s">
        <v>505</v>
      </c>
      <c r="O15" s="143" t="s">
        <v>506</v>
      </c>
      <c r="P15" s="10">
        <v>73</v>
      </c>
      <c r="Q15" s="143" t="s">
        <v>507</v>
      </c>
      <c r="R15" s="201"/>
    </row>
    <row r="16" spans="1:18" s="3" customFormat="1" ht="108.75" hidden="1" customHeight="1" x14ac:dyDescent="0.3">
      <c r="A16" s="316"/>
      <c r="B16" s="316"/>
      <c r="C16" s="317"/>
      <c r="D16" s="148" t="s">
        <v>762</v>
      </c>
      <c r="E16" s="148" t="s">
        <v>460</v>
      </c>
      <c r="F16" s="148">
        <v>1</v>
      </c>
      <c r="G16" s="148" t="s">
        <v>459</v>
      </c>
      <c r="H16" s="148" t="s">
        <v>763</v>
      </c>
      <c r="I16" s="148" t="s">
        <v>455</v>
      </c>
      <c r="J16" s="148" t="s">
        <v>455</v>
      </c>
      <c r="K16" s="157">
        <v>0.3</v>
      </c>
      <c r="L16" s="158">
        <v>0.2</v>
      </c>
      <c r="M16" s="159">
        <f>+L16/K16</f>
        <v>0.66666666666666674</v>
      </c>
      <c r="N16" s="143" t="s">
        <v>505</v>
      </c>
      <c r="O16" s="143" t="s">
        <v>506</v>
      </c>
      <c r="P16" s="10">
        <v>73</v>
      </c>
      <c r="Q16" s="143" t="s">
        <v>507</v>
      </c>
      <c r="R16" s="143" t="s">
        <v>730</v>
      </c>
    </row>
    <row r="17" spans="1:18" s="3" customFormat="1" ht="142.5" hidden="1" customHeight="1" x14ac:dyDescent="0.3">
      <c r="A17" s="316"/>
      <c r="B17" s="316"/>
      <c r="C17" s="317"/>
      <c r="D17" s="317" t="s">
        <v>458</v>
      </c>
      <c r="E17" s="317">
        <v>10</v>
      </c>
      <c r="F17" s="317">
        <v>12</v>
      </c>
      <c r="G17" s="296" t="s">
        <v>457</v>
      </c>
      <c r="H17" s="148" t="s">
        <v>456</v>
      </c>
      <c r="I17" s="317" t="s">
        <v>455</v>
      </c>
      <c r="J17" s="296" t="s">
        <v>455</v>
      </c>
      <c r="K17" s="322">
        <v>8</v>
      </c>
      <c r="L17" s="324">
        <v>7</v>
      </c>
      <c r="M17" s="326">
        <f>+L17/K17</f>
        <v>0.875</v>
      </c>
      <c r="N17" s="143" t="s">
        <v>620</v>
      </c>
      <c r="O17" s="143" t="s">
        <v>619</v>
      </c>
      <c r="P17" s="143" t="s">
        <v>618</v>
      </c>
      <c r="Q17" s="143" t="s">
        <v>689</v>
      </c>
      <c r="R17" s="199" t="s">
        <v>792</v>
      </c>
    </row>
    <row r="18" spans="1:18" s="3" customFormat="1" ht="102" hidden="1" customHeight="1" x14ac:dyDescent="0.3">
      <c r="A18" s="316"/>
      <c r="B18" s="316"/>
      <c r="C18" s="317"/>
      <c r="D18" s="317"/>
      <c r="E18" s="317"/>
      <c r="F18" s="317"/>
      <c r="G18" s="297"/>
      <c r="H18" s="148" t="s">
        <v>454</v>
      </c>
      <c r="I18" s="317"/>
      <c r="J18" s="297"/>
      <c r="K18" s="323"/>
      <c r="L18" s="325"/>
      <c r="M18" s="327"/>
      <c r="N18" s="143" t="s">
        <v>517</v>
      </c>
      <c r="O18" s="143" t="s">
        <v>520</v>
      </c>
      <c r="P18" s="10">
        <v>284</v>
      </c>
      <c r="Q18" s="143" t="s">
        <v>563</v>
      </c>
      <c r="R18" s="201"/>
    </row>
    <row r="19" spans="1:18" s="3" customFormat="1" ht="96" hidden="1" customHeight="1" x14ac:dyDescent="0.3">
      <c r="A19" s="316"/>
      <c r="B19" s="316"/>
      <c r="C19" s="317"/>
      <c r="D19" s="148" t="s">
        <v>453</v>
      </c>
      <c r="E19" s="149">
        <v>0.2</v>
      </c>
      <c r="F19" s="149">
        <v>0.6</v>
      </c>
      <c r="G19" s="149" t="s">
        <v>452</v>
      </c>
      <c r="H19" s="148" t="s">
        <v>451</v>
      </c>
      <c r="I19" s="149" t="s">
        <v>447</v>
      </c>
      <c r="J19" s="149" t="s">
        <v>447</v>
      </c>
      <c r="K19" s="149">
        <v>0.1</v>
      </c>
      <c r="L19" s="160">
        <v>0.05</v>
      </c>
      <c r="M19" s="161">
        <f>L19/K19</f>
        <v>0.5</v>
      </c>
      <c r="N19" s="143" t="s">
        <v>624</v>
      </c>
      <c r="O19" s="143" t="s">
        <v>623</v>
      </c>
      <c r="P19" s="143" t="s">
        <v>622</v>
      </c>
      <c r="Q19" s="143" t="s">
        <v>621</v>
      </c>
      <c r="R19" s="143" t="s">
        <v>793</v>
      </c>
    </row>
    <row r="20" spans="1:18" s="3" customFormat="1" ht="114.75" hidden="1" customHeight="1" x14ac:dyDescent="0.3">
      <c r="A20" s="316"/>
      <c r="B20" s="316"/>
      <c r="C20" s="317"/>
      <c r="D20" s="148" t="s">
        <v>450</v>
      </c>
      <c r="E20" s="149">
        <v>0.2</v>
      </c>
      <c r="F20" s="149">
        <v>0.8</v>
      </c>
      <c r="G20" s="149" t="s">
        <v>449</v>
      </c>
      <c r="H20" s="148" t="s">
        <v>448</v>
      </c>
      <c r="I20" s="149" t="s">
        <v>447</v>
      </c>
      <c r="J20" s="149" t="s">
        <v>447</v>
      </c>
      <c r="K20" s="149">
        <v>0.35</v>
      </c>
      <c r="L20" s="150">
        <v>0.2</v>
      </c>
      <c r="M20" s="161">
        <f>L20/K20</f>
        <v>0.57142857142857151</v>
      </c>
      <c r="N20" s="143" t="s">
        <v>624</v>
      </c>
      <c r="O20" s="143" t="s">
        <v>623</v>
      </c>
      <c r="P20" s="143" t="s">
        <v>622</v>
      </c>
      <c r="Q20" s="143" t="s">
        <v>621</v>
      </c>
      <c r="R20" s="143" t="s">
        <v>764</v>
      </c>
    </row>
    <row r="21" spans="1:18" s="3" customFormat="1" ht="92.25" hidden="1" customHeight="1" x14ac:dyDescent="0.3">
      <c r="A21" s="316"/>
      <c r="B21" s="316"/>
      <c r="C21" s="317"/>
      <c r="D21" s="148" t="s">
        <v>446</v>
      </c>
      <c r="E21" s="148">
        <v>10</v>
      </c>
      <c r="F21" s="148">
        <v>30</v>
      </c>
      <c r="G21" s="148" t="s">
        <v>445</v>
      </c>
      <c r="H21" s="148" t="s">
        <v>444</v>
      </c>
      <c r="I21" s="318" t="s">
        <v>443</v>
      </c>
      <c r="J21" s="298" t="s">
        <v>443</v>
      </c>
      <c r="K21" s="153">
        <v>0.1</v>
      </c>
      <c r="L21" s="154">
        <v>0.05</v>
      </c>
      <c r="M21" s="161">
        <f>L21/K21</f>
        <v>0.5</v>
      </c>
      <c r="N21" s="143" t="s">
        <v>514</v>
      </c>
      <c r="O21" s="143" t="s">
        <v>515</v>
      </c>
      <c r="P21" s="143">
        <v>190</v>
      </c>
      <c r="Q21" s="146" t="s">
        <v>516</v>
      </c>
      <c r="R21" s="143" t="s">
        <v>794</v>
      </c>
    </row>
    <row r="22" spans="1:18" s="3" customFormat="1" ht="71.25" hidden="1" customHeight="1" x14ac:dyDescent="0.3">
      <c r="A22" s="316"/>
      <c r="B22" s="316" t="s">
        <v>442</v>
      </c>
      <c r="C22" s="317" t="s">
        <v>441</v>
      </c>
      <c r="D22" s="148" t="s">
        <v>440</v>
      </c>
      <c r="E22" s="149">
        <v>0.2</v>
      </c>
      <c r="F22" s="149">
        <v>0.8</v>
      </c>
      <c r="G22" s="149" t="s">
        <v>437</v>
      </c>
      <c r="H22" s="148" t="s">
        <v>439</v>
      </c>
      <c r="I22" s="318"/>
      <c r="J22" s="328"/>
      <c r="K22" s="149">
        <v>0.02</v>
      </c>
      <c r="L22" s="150">
        <v>0.02</v>
      </c>
      <c r="M22" s="155">
        <f>L22/K22*1</f>
        <v>1</v>
      </c>
      <c r="N22" s="143" t="s">
        <v>628</v>
      </c>
      <c r="O22" s="143" t="s">
        <v>627</v>
      </c>
      <c r="P22" s="143" t="s">
        <v>626</v>
      </c>
      <c r="Q22" s="146" t="s">
        <v>625</v>
      </c>
      <c r="R22" s="143" t="s">
        <v>583</v>
      </c>
    </row>
    <row r="23" spans="1:18" s="3" customFormat="1" ht="102" hidden="1" customHeight="1" x14ac:dyDescent="0.3">
      <c r="A23" s="316"/>
      <c r="B23" s="316"/>
      <c r="C23" s="317"/>
      <c r="D23" s="148" t="s">
        <v>438</v>
      </c>
      <c r="E23" s="149">
        <v>0.1</v>
      </c>
      <c r="F23" s="149">
        <v>0.3</v>
      </c>
      <c r="G23" s="149" t="s">
        <v>437</v>
      </c>
      <c r="H23" s="148" t="s">
        <v>436</v>
      </c>
      <c r="I23" s="318"/>
      <c r="J23" s="299"/>
      <c r="K23" s="162">
        <v>0.03</v>
      </c>
      <c r="L23" s="163">
        <v>0.03</v>
      </c>
      <c r="M23" s="164">
        <v>1</v>
      </c>
      <c r="N23" s="143" t="s">
        <v>628</v>
      </c>
      <c r="O23" s="143" t="s">
        <v>627</v>
      </c>
      <c r="P23" s="143" t="s">
        <v>626</v>
      </c>
      <c r="Q23" s="146" t="s">
        <v>625</v>
      </c>
      <c r="R23" s="144" t="s">
        <v>784</v>
      </c>
    </row>
    <row r="24" spans="1:18" s="3" customFormat="1" ht="48.75" hidden="1" customHeight="1" x14ac:dyDescent="0.3">
      <c r="A24" s="316" t="s">
        <v>435</v>
      </c>
      <c r="B24" s="316" t="s">
        <v>434</v>
      </c>
      <c r="C24" s="317" t="s">
        <v>433</v>
      </c>
      <c r="D24" s="317" t="s">
        <v>432</v>
      </c>
      <c r="E24" s="298" t="s">
        <v>407</v>
      </c>
      <c r="F24" s="296">
        <v>1</v>
      </c>
      <c r="G24" s="298" t="s">
        <v>431</v>
      </c>
      <c r="H24" s="165" t="s">
        <v>430</v>
      </c>
      <c r="I24" s="318" t="s">
        <v>415</v>
      </c>
      <c r="J24" s="298" t="s">
        <v>415</v>
      </c>
      <c r="K24" s="322">
        <v>1</v>
      </c>
      <c r="L24" s="324">
        <v>1</v>
      </c>
      <c r="M24" s="332">
        <f>L24/K24*1</f>
        <v>1</v>
      </c>
      <c r="N24" s="143" t="s">
        <v>508</v>
      </c>
      <c r="O24" s="143" t="s">
        <v>528</v>
      </c>
      <c r="P24" s="143">
        <v>232</v>
      </c>
      <c r="Q24" s="143" t="s">
        <v>527</v>
      </c>
      <c r="R24" s="199" t="s">
        <v>765</v>
      </c>
    </row>
    <row r="25" spans="1:18" s="3" customFormat="1" ht="90" hidden="1" customHeight="1" x14ac:dyDescent="0.3">
      <c r="A25" s="316"/>
      <c r="B25" s="316"/>
      <c r="C25" s="317"/>
      <c r="D25" s="317"/>
      <c r="E25" s="299"/>
      <c r="F25" s="297"/>
      <c r="G25" s="299"/>
      <c r="H25" s="165" t="s">
        <v>429</v>
      </c>
      <c r="I25" s="318"/>
      <c r="J25" s="299"/>
      <c r="K25" s="323"/>
      <c r="L25" s="325"/>
      <c r="M25" s="333"/>
      <c r="N25" s="143" t="s">
        <v>508</v>
      </c>
      <c r="O25" s="143" t="s">
        <v>528</v>
      </c>
      <c r="P25" s="143">
        <v>232</v>
      </c>
      <c r="Q25" s="143" t="s">
        <v>527</v>
      </c>
      <c r="R25" s="201"/>
    </row>
    <row r="26" spans="1:18" s="3" customFormat="1" ht="131.25" customHeight="1" x14ac:dyDescent="0.3">
      <c r="A26" s="316"/>
      <c r="B26" s="316"/>
      <c r="C26" s="317" t="s">
        <v>428</v>
      </c>
      <c r="D26" s="148" t="s">
        <v>427</v>
      </c>
      <c r="E26" s="149" t="s">
        <v>407</v>
      </c>
      <c r="F26" s="148">
        <v>1</v>
      </c>
      <c r="G26" s="149" t="s">
        <v>426</v>
      </c>
      <c r="H26" s="148" t="s">
        <v>425</v>
      </c>
      <c r="I26" s="318" t="s">
        <v>415</v>
      </c>
      <c r="J26" s="298" t="s">
        <v>415</v>
      </c>
      <c r="K26" s="157">
        <v>0.1</v>
      </c>
      <c r="L26" s="166">
        <v>0.1</v>
      </c>
      <c r="M26" s="167">
        <v>0.3</v>
      </c>
      <c r="N26" s="143" t="s">
        <v>810</v>
      </c>
      <c r="O26" s="143" t="s">
        <v>811</v>
      </c>
      <c r="P26" s="143">
        <v>157</v>
      </c>
      <c r="Q26" s="146" t="s">
        <v>625</v>
      </c>
      <c r="R26" s="143" t="s">
        <v>766</v>
      </c>
    </row>
    <row r="27" spans="1:18" s="3" customFormat="1" ht="59.25" customHeight="1" x14ac:dyDescent="0.3">
      <c r="A27" s="316"/>
      <c r="B27" s="316"/>
      <c r="C27" s="317"/>
      <c r="D27" s="148" t="s">
        <v>424</v>
      </c>
      <c r="E27" s="149">
        <v>0.8</v>
      </c>
      <c r="F27" s="149">
        <v>0.8</v>
      </c>
      <c r="G27" s="149" t="s">
        <v>423</v>
      </c>
      <c r="H27" s="148" t="s">
        <v>422</v>
      </c>
      <c r="I27" s="318"/>
      <c r="J27" s="328"/>
      <c r="K27" s="157">
        <v>0.4</v>
      </c>
      <c r="L27" s="166" t="s">
        <v>38</v>
      </c>
      <c r="M27" s="168" t="s">
        <v>38</v>
      </c>
      <c r="N27" s="143"/>
      <c r="O27" s="143"/>
      <c r="P27" s="143"/>
      <c r="Q27" s="146"/>
      <c r="R27" s="146" t="s">
        <v>584</v>
      </c>
    </row>
    <row r="28" spans="1:18" s="3" customFormat="1" ht="92.25" hidden="1" customHeight="1" x14ac:dyDescent="0.3">
      <c r="A28" s="316"/>
      <c r="B28" s="316"/>
      <c r="C28" s="317"/>
      <c r="D28" s="148" t="s">
        <v>421</v>
      </c>
      <c r="E28" s="148" t="s">
        <v>421</v>
      </c>
      <c r="F28" s="148" t="s">
        <v>421</v>
      </c>
      <c r="G28" s="148" t="s">
        <v>421</v>
      </c>
      <c r="H28" s="148" t="s">
        <v>421</v>
      </c>
      <c r="I28" s="318"/>
      <c r="J28" s="299"/>
      <c r="K28" s="148">
        <v>0.1</v>
      </c>
      <c r="L28" s="166">
        <v>0.1</v>
      </c>
      <c r="M28" s="169">
        <f>+L28/K28</f>
        <v>1</v>
      </c>
      <c r="N28" s="143" t="s">
        <v>633</v>
      </c>
      <c r="O28" s="143" t="s">
        <v>632</v>
      </c>
      <c r="P28" s="143" t="s">
        <v>631</v>
      </c>
      <c r="Q28" s="146" t="s">
        <v>630</v>
      </c>
      <c r="R28" s="143" t="s">
        <v>767</v>
      </c>
    </row>
    <row r="29" spans="1:18" s="3" customFormat="1" ht="95.25" customHeight="1" x14ac:dyDescent="0.3">
      <c r="A29" s="316"/>
      <c r="B29" s="170" t="s">
        <v>420</v>
      </c>
      <c r="C29" s="148" t="s">
        <v>419</v>
      </c>
      <c r="D29" s="148" t="s">
        <v>418</v>
      </c>
      <c r="E29" s="148" t="s">
        <v>384</v>
      </c>
      <c r="F29" s="148">
        <v>1</v>
      </c>
      <c r="G29" s="148" t="s">
        <v>417</v>
      </c>
      <c r="H29" s="148" t="s">
        <v>416</v>
      </c>
      <c r="I29" s="148" t="s">
        <v>415</v>
      </c>
      <c r="J29" s="148" t="s">
        <v>415</v>
      </c>
      <c r="K29" s="157">
        <v>0.1</v>
      </c>
      <c r="L29" s="166" t="s">
        <v>38</v>
      </c>
      <c r="M29" s="171" t="s">
        <v>38</v>
      </c>
      <c r="N29" s="143" t="s">
        <v>514</v>
      </c>
      <c r="O29" s="143" t="s">
        <v>515</v>
      </c>
      <c r="P29" s="143">
        <v>190</v>
      </c>
      <c r="Q29" s="146" t="s">
        <v>516</v>
      </c>
      <c r="R29" s="39" t="s">
        <v>768</v>
      </c>
    </row>
    <row r="30" spans="1:18" s="3" customFormat="1" ht="114" hidden="1" customHeight="1" x14ac:dyDescent="0.3">
      <c r="A30" s="316"/>
      <c r="B30" s="316" t="s">
        <v>414</v>
      </c>
      <c r="C30" s="317" t="s">
        <v>413</v>
      </c>
      <c r="D30" s="148" t="s">
        <v>412</v>
      </c>
      <c r="E30" s="148" t="s">
        <v>321</v>
      </c>
      <c r="F30" s="148" t="s">
        <v>320</v>
      </c>
      <c r="G30" s="148" t="s">
        <v>411</v>
      </c>
      <c r="H30" s="148" t="s">
        <v>410</v>
      </c>
      <c r="I30" s="317" t="s">
        <v>409</v>
      </c>
      <c r="J30" s="296" t="s">
        <v>409</v>
      </c>
      <c r="K30" s="157">
        <v>6</v>
      </c>
      <c r="L30" s="166">
        <v>6</v>
      </c>
      <c r="M30" s="169">
        <f t="shared" ref="M30:M37" si="1">L30/K30*1</f>
        <v>1</v>
      </c>
      <c r="N30" s="143" t="s">
        <v>511</v>
      </c>
      <c r="O30" s="143" t="s">
        <v>522</v>
      </c>
      <c r="P30" s="10">
        <v>132</v>
      </c>
      <c r="Q30" s="143" t="s">
        <v>523</v>
      </c>
      <c r="R30" s="143" t="s">
        <v>769</v>
      </c>
    </row>
    <row r="31" spans="1:18" s="3" customFormat="1" ht="87" hidden="1" customHeight="1" x14ac:dyDescent="0.3">
      <c r="A31" s="316"/>
      <c r="B31" s="316"/>
      <c r="C31" s="317"/>
      <c r="D31" s="148" t="s">
        <v>408</v>
      </c>
      <c r="E31" s="149" t="s">
        <v>407</v>
      </c>
      <c r="F31" s="148">
        <v>1</v>
      </c>
      <c r="G31" s="148" t="s">
        <v>406</v>
      </c>
      <c r="H31" s="148" t="s">
        <v>405</v>
      </c>
      <c r="I31" s="317"/>
      <c r="J31" s="297"/>
      <c r="K31" s="157">
        <v>0.4</v>
      </c>
      <c r="L31" s="166">
        <v>0.4</v>
      </c>
      <c r="M31" s="169">
        <f t="shared" si="1"/>
        <v>1</v>
      </c>
      <c r="N31" s="143" t="s">
        <v>511</v>
      </c>
      <c r="O31" s="143" t="s">
        <v>522</v>
      </c>
      <c r="P31" s="143">
        <v>134</v>
      </c>
      <c r="Q31" s="143" t="s">
        <v>524</v>
      </c>
      <c r="R31" s="143" t="s">
        <v>585</v>
      </c>
    </row>
    <row r="32" spans="1:18" s="3" customFormat="1" ht="7.5" hidden="1" customHeight="1" x14ac:dyDescent="0.3">
      <c r="A32" s="316"/>
      <c r="B32" s="316"/>
      <c r="C32" s="317" t="s">
        <v>404</v>
      </c>
      <c r="D32" s="148" t="s">
        <v>403</v>
      </c>
      <c r="E32" s="148">
        <v>8</v>
      </c>
      <c r="F32" s="148">
        <v>12</v>
      </c>
      <c r="G32" s="148" t="s">
        <v>402</v>
      </c>
      <c r="H32" s="148" t="s">
        <v>401</v>
      </c>
      <c r="I32" s="317" t="s">
        <v>400</v>
      </c>
      <c r="J32" s="296" t="s">
        <v>400</v>
      </c>
      <c r="K32" s="157">
        <v>0.4</v>
      </c>
      <c r="L32" s="166">
        <v>0.4</v>
      </c>
      <c r="M32" s="169">
        <f t="shared" si="1"/>
        <v>1</v>
      </c>
      <c r="N32" s="143" t="s">
        <v>514</v>
      </c>
      <c r="O32" s="143" t="s">
        <v>525</v>
      </c>
      <c r="P32" s="10">
        <v>186</v>
      </c>
      <c r="Q32" s="143" t="s">
        <v>526</v>
      </c>
      <c r="R32" s="143" t="s">
        <v>586</v>
      </c>
    </row>
    <row r="33" spans="1:22" s="3" customFormat="1" ht="104.25" customHeight="1" x14ac:dyDescent="0.3">
      <c r="A33" s="316"/>
      <c r="B33" s="316"/>
      <c r="C33" s="317"/>
      <c r="D33" s="148" t="s">
        <v>399</v>
      </c>
      <c r="E33" s="148" t="s">
        <v>384</v>
      </c>
      <c r="F33" s="148">
        <v>1</v>
      </c>
      <c r="G33" s="148" t="s">
        <v>398</v>
      </c>
      <c r="H33" s="148" t="s">
        <v>397</v>
      </c>
      <c r="I33" s="317"/>
      <c r="J33" s="297"/>
      <c r="K33" s="157">
        <v>0.4</v>
      </c>
      <c r="L33" s="166" t="s">
        <v>38</v>
      </c>
      <c r="M33" s="172" t="s">
        <v>38</v>
      </c>
      <c r="N33" s="143" t="s">
        <v>514</v>
      </c>
      <c r="O33" s="143" t="s">
        <v>525</v>
      </c>
      <c r="P33" s="10">
        <v>186</v>
      </c>
      <c r="Q33" s="143" t="s">
        <v>526</v>
      </c>
      <c r="R33" s="143" t="s">
        <v>770</v>
      </c>
    </row>
    <row r="34" spans="1:22" s="3" customFormat="1" ht="111" hidden="1" customHeight="1" x14ac:dyDescent="0.3">
      <c r="A34" s="316"/>
      <c r="B34" s="316" t="s">
        <v>396</v>
      </c>
      <c r="C34" s="317" t="s">
        <v>395</v>
      </c>
      <c r="D34" s="148" t="s">
        <v>394</v>
      </c>
      <c r="E34" s="148" t="s">
        <v>384</v>
      </c>
      <c r="F34" s="148">
        <v>1</v>
      </c>
      <c r="G34" s="148" t="s">
        <v>393</v>
      </c>
      <c r="H34" s="148" t="s">
        <v>392</v>
      </c>
      <c r="I34" s="317" t="s">
        <v>391</v>
      </c>
      <c r="J34" s="296" t="s">
        <v>391</v>
      </c>
      <c r="K34" s="157">
        <v>0.4</v>
      </c>
      <c r="L34" s="166">
        <v>0.2</v>
      </c>
      <c r="M34" s="161">
        <f>L34/K34</f>
        <v>0.5</v>
      </c>
      <c r="N34" s="143" t="s">
        <v>508</v>
      </c>
      <c r="O34" s="143" t="s">
        <v>509</v>
      </c>
      <c r="P34" s="10">
        <v>226</v>
      </c>
      <c r="Q34" s="143" t="s">
        <v>510</v>
      </c>
      <c r="R34" s="143" t="s">
        <v>708</v>
      </c>
    </row>
    <row r="35" spans="1:22" s="3" customFormat="1" ht="90" hidden="1" customHeight="1" x14ac:dyDescent="0.3">
      <c r="A35" s="316"/>
      <c r="B35" s="316"/>
      <c r="C35" s="317"/>
      <c r="D35" s="148" t="s">
        <v>390</v>
      </c>
      <c r="E35" s="148" t="s">
        <v>384</v>
      </c>
      <c r="F35" s="148">
        <v>1</v>
      </c>
      <c r="G35" s="148" t="s">
        <v>389</v>
      </c>
      <c r="H35" s="148" t="s">
        <v>388</v>
      </c>
      <c r="I35" s="317"/>
      <c r="J35" s="297"/>
      <c r="K35" s="173">
        <v>10</v>
      </c>
      <c r="L35" s="166">
        <v>10</v>
      </c>
      <c r="M35" s="155">
        <f t="shared" si="1"/>
        <v>1</v>
      </c>
      <c r="N35" s="143" t="s">
        <v>785</v>
      </c>
      <c r="O35" s="143" t="s">
        <v>771</v>
      </c>
      <c r="P35" s="143">
        <v>157</v>
      </c>
      <c r="Q35" s="146" t="s">
        <v>772</v>
      </c>
      <c r="R35" s="143" t="s">
        <v>786</v>
      </c>
    </row>
    <row r="36" spans="1:22" s="3" customFormat="1" ht="117.75" hidden="1" customHeight="1" x14ac:dyDescent="0.3">
      <c r="A36" s="316"/>
      <c r="B36" s="316" t="s">
        <v>387</v>
      </c>
      <c r="C36" s="317" t="s">
        <v>386</v>
      </c>
      <c r="D36" s="148" t="s">
        <v>385</v>
      </c>
      <c r="E36" s="148" t="s">
        <v>384</v>
      </c>
      <c r="F36" s="148">
        <v>1</v>
      </c>
      <c r="G36" s="148" t="s">
        <v>372</v>
      </c>
      <c r="H36" s="148" t="s">
        <v>383</v>
      </c>
      <c r="I36" s="317" t="s">
        <v>363</v>
      </c>
      <c r="J36" s="296" t="s">
        <v>363</v>
      </c>
      <c r="K36" s="173">
        <v>10</v>
      </c>
      <c r="L36" s="166">
        <v>10</v>
      </c>
      <c r="M36" s="155">
        <f t="shared" si="1"/>
        <v>1</v>
      </c>
      <c r="N36" s="143" t="s">
        <v>638</v>
      </c>
      <c r="O36" s="143" t="s">
        <v>637</v>
      </c>
      <c r="P36" s="143" t="s">
        <v>635</v>
      </c>
      <c r="Q36" s="143" t="s">
        <v>634</v>
      </c>
      <c r="R36" s="143" t="s">
        <v>787</v>
      </c>
    </row>
    <row r="37" spans="1:22" s="3" customFormat="1" ht="93" hidden="1" customHeight="1" x14ac:dyDescent="0.3">
      <c r="A37" s="316"/>
      <c r="B37" s="316"/>
      <c r="C37" s="317"/>
      <c r="D37" s="334" t="s">
        <v>382</v>
      </c>
      <c r="E37" s="298">
        <v>0.2</v>
      </c>
      <c r="F37" s="298">
        <v>0.8</v>
      </c>
      <c r="G37" s="298" t="s">
        <v>372</v>
      </c>
      <c r="H37" s="148" t="s">
        <v>381</v>
      </c>
      <c r="I37" s="317"/>
      <c r="J37" s="331"/>
      <c r="K37" s="336">
        <v>0.1</v>
      </c>
      <c r="L37" s="338">
        <v>0.1</v>
      </c>
      <c r="M37" s="326">
        <f t="shared" si="1"/>
        <v>1</v>
      </c>
      <c r="N37" s="143" t="s">
        <v>638</v>
      </c>
      <c r="O37" s="143" t="s">
        <v>637</v>
      </c>
      <c r="P37" s="143" t="s">
        <v>635</v>
      </c>
      <c r="Q37" s="143" t="s">
        <v>634</v>
      </c>
      <c r="R37" s="199" t="s">
        <v>799</v>
      </c>
    </row>
    <row r="38" spans="1:22" s="3" customFormat="1" ht="77.25" hidden="1" customHeight="1" x14ac:dyDescent="0.3">
      <c r="A38" s="316"/>
      <c r="B38" s="316"/>
      <c r="C38" s="317"/>
      <c r="D38" s="334"/>
      <c r="E38" s="299"/>
      <c r="F38" s="299"/>
      <c r="G38" s="299"/>
      <c r="H38" s="148" t="s">
        <v>380</v>
      </c>
      <c r="I38" s="317"/>
      <c r="J38" s="331"/>
      <c r="K38" s="337"/>
      <c r="L38" s="339"/>
      <c r="M38" s="327"/>
      <c r="N38" s="143" t="s">
        <v>514</v>
      </c>
      <c r="O38" s="143" t="s">
        <v>515</v>
      </c>
      <c r="P38" s="143">
        <v>190</v>
      </c>
      <c r="Q38" s="146" t="s">
        <v>516</v>
      </c>
      <c r="R38" s="201"/>
    </row>
    <row r="39" spans="1:22" s="3" customFormat="1" ht="81.75" hidden="1" customHeight="1" x14ac:dyDescent="0.3">
      <c r="A39" s="316"/>
      <c r="B39" s="316"/>
      <c r="C39" s="317"/>
      <c r="D39" s="148" t="s">
        <v>379</v>
      </c>
      <c r="E39" s="148">
        <v>1</v>
      </c>
      <c r="F39" s="148">
        <v>1</v>
      </c>
      <c r="G39" s="148" t="s">
        <v>378</v>
      </c>
      <c r="H39" s="148" t="s">
        <v>377</v>
      </c>
      <c r="I39" s="317"/>
      <c r="J39" s="297"/>
      <c r="K39" s="157">
        <v>0.6</v>
      </c>
      <c r="L39" s="166">
        <v>0.5</v>
      </c>
      <c r="M39" s="155">
        <f>L39/K39*1</f>
        <v>0.83333333333333337</v>
      </c>
      <c r="N39" s="143" t="s">
        <v>642</v>
      </c>
      <c r="O39" s="143" t="s">
        <v>709</v>
      </c>
      <c r="P39" s="143">
        <v>234</v>
      </c>
      <c r="Q39" s="146" t="s">
        <v>710</v>
      </c>
      <c r="R39" s="143" t="s">
        <v>773</v>
      </c>
    </row>
    <row r="40" spans="1:22" s="3" customFormat="1" ht="90" hidden="1" customHeight="1" x14ac:dyDescent="0.3">
      <c r="A40" s="316" t="s">
        <v>376</v>
      </c>
      <c r="B40" s="316" t="s">
        <v>375</v>
      </c>
      <c r="C40" s="317" t="s">
        <v>374</v>
      </c>
      <c r="D40" s="317" t="s">
        <v>373</v>
      </c>
      <c r="E40" s="317">
        <v>1</v>
      </c>
      <c r="F40" s="317">
        <v>1</v>
      </c>
      <c r="G40" s="298" t="s">
        <v>372</v>
      </c>
      <c r="H40" s="165" t="s">
        <v>371</v>
      </c>
      <c r="I40" s="318" t="s">
        <v>363</v>
      </c>
      <c r="J40" s="298" t="s">
        <v>363</v>
      </c>
      <c r="K40" s="340">
        <v>0.6</v>
      </c>
      <c r="L40" s="324">
        <v>0.6</v>
      </c>
      <c r="M40" s="326">
        <f>L40/K40*1</f>
        <v>1</v>
      </c>
      <c r="N40" s="143" t="s">
        <v>643</v>
      </c>
      <c r="O40" s="143" t="s">
        <v>641</v>
      </c>
      <c r="P40" s="143" t="s">
        <v>754</v>
      </c>
      <c r="Q40" s="143" t="s">
        <v>639</v>
      </c>
      <c r="R40" s="199" t="s">
        <v>651</v>
      </c>
    </row>
    <row r="41" spans="1:22" s="3" customFormat="1" ht="128.25" hidden="1" customHeight="1" x14ac:dyDescent="0.3">
      <c r="A41" s="316"/>
      <c r="B41" s="316"/>
      <c r="C41" s="317"/>
      <c r="D41" s="317"/>
      <c r="E41" s="317"/>
      <c r="F41" s="317"/>
      <c r="G41" s="299"/>
      <c r="H41" s="148" t="s">
        <v>370</v>
      </c>
      <c r="I41" s="318"/>
      <c r="J41" s="299"/>
      <c r="K41" s="341"/>
      <c r="L41" s="325"/>
      <c r="M41" s="327"/>
      <c r="N41" s="143" t="s">
        <v>643</v>
      </c>
      <c r="O41" s="143" t="s">
        <v>725</v>
      </c>
      <c r="P41" s="143" t="s">
        <v>753</v>
      </c>
      <c r="Q41" s="143" t="s">
        <v>639</v>
      </c>
      <c r="R41" s="201"/>
    </row>
    <row r="42" spans="1:22" s="3" customFormat="1" ht="145.5" hidden="1" customHeight="1" x14ac:dyDescent="0.3">
      <c r="A42" s="316"/>
      <c r="B42" s="316"/>
      <c r="C42" s="317" t="s">
        <v>369</v>
      </c>
      <c r="D42" s="148" t="s">
        <v>368</v>
      </c>
      <c r="E42" s="148" t="s">
        <v>367</v>
      </c>
      <c r="F42" s="148" t="s">
        <v>366</v>
      </c>
      <c r="G42" s="298" t="s">
        <v>365</v>
      </c>
      <c r="H42" s="148" t="s">
        <v>364</v>
      </c>
      <c r="I42" s="318" t="s">
        <v>363</v>
      </c>
      <c r="J42" s="298" t="s">
        <v>363</v>
      </c>
      <c r="K42" s="157">
        <v>1</v>
      </c>
      <c r="L42" s="166">
        <v>1</v>
      </c>
      <c r="M42" s="155">
        <f t="shared" ref="M42:M47" si="2">L42/K42*1</f>
        <v>1</v>
      </c>
      <c r="N42" s="143" t="s">
        <v>643</v>
      </c>
      <c r="O42" s="143" t="s">
        <v>641</v>
      </c>
      <c r="P42" s="143" t="s">
        <v>752</v>
      </c>
      <c r="Q42" s="143" t="s">
        <v>639</v>
      </c>
      <c r="R42" s="144" t="s">
        <v>800</v>
      </c>
    </row>
    <row r="43" spans="1:22" s="3" customFormat="1" ht="113.25" customHeight="1" x14ac:dyDescent="0.3">
      <c r="A43" s="316"/>
      <c r="B43" s="316"/>
      <c r="C43" s="317"/>
      <c r="D43" s="148" t="s">
        <v>339</v>
      </c>
      <c r="E43" s="148" t="s">
        <v>145</v>
      </c>
      <c r="F43" s="148">
        <v>3</v>
      </c>
      <c r="G43" s="299"/>
      <c r="H43" s="148" t="s">
        <v>362</v>
      </c>
      <c r="I43" s="318"/>
      <c r="J43" s="299"/>
      <c r="K43" s="157">
        <v>1</v>
      </c>
      <c r="L43" s="166" t="s">
        <v>38</v>
      </c>
      <c r="M43" s="174" t="s">
        <v>38</v>
      </c>
      <c r="N43" s="143" t="s">
        <v>529</v>
      </c>
      <c r="O43" s="143" t="s">
        <v>530</v>
      </c>
      <c r="P43" s="10">
        <v>250</v>
      </c>
      <c r="Q43" s="143" t="s">
        <v>531</v>
      </c>
      <c r="R43" s="143" t="s">
        <v>774</v>
      </c>
    </row>
    <row r="44" spans="1:22" s="3" customFormat="1" ht="87" hidden="1" customHeight="1" x14ac:dyDescent="0.3">
      <c r="A44" s="316"/>
      <c r="B44" s="316"/>
      <c r="C44" s="148" t="s">
        <v>361</v>
      </c>
      <c r="D44" s="148" t="s">
        <v>360</v>
      </c>
      <c r="E44" s="148">
        <v>4</v>
      </c>
      <c r="F44" s="148">
        <v>10</v>
      </c>
      <c r="G44" s="148" t="s">
        <v>325</v>
      </c>
      <c r="H44" s="148" t="s">
        <v>359</v>
      </c>
      <c r="I44" s="148" t="s">
        <v>358</v>
      </c>
      <c r="J44" s="148" t="s">
        <v>358</v>
      </c>
      <c r="K44" s="157">
        <v>20</v>
      </c>
      <c r="L44" s="166">
        <v>20</v>
      </c>
      <c r="M44" s="155">
        <f t="shared" si="2"/>
        <v>1</v>
      </c>
      <c r="N44" s="143" t="s">
        <v>514</v>
      </c>
      <c r="O44" s="143" t="s">
        <v>515</v>
      </c>
      <c r="P44" s="143">
        <v>190</v>
      </c>
      <c r="Q44" s="146" t="s">
        <v>516</v>
      </c>
      <c r="R44" s="39" t="s">
        <v>788</v>
      </c>
    </row>
    <row r="45" spans="1:22" s="3" customFormat="1" ht="74.25" hidden="1" customHeight="1" x14ac:dyDescent="0.3">
      <c r="A45" s="316"/>
      <c r="B45" s="316" t="s">
        <v>357</v>
      </c>
      <c r="C45" s="317" t="s">
        <v>356</v>
      </c>
      <c r="D45" s="148" t="s">
        <v>355</v>
      </c>
      <c r="E45" s="148">
        <v>1</v>
      </c>
      <c r="F45" s="148">
        <v>1</v>
      </c>
      <c r="G45" s="148" t="s">
        <v>354</v>
      </c>
      <c r="H45" s="148" t="s">
        <v>353</v>
      </c>
      <c r="I45" s="317" t="s">
        <v>352</v>
      </c>
      <c r="J45" s="296" t="s">
        <v>352</v>
      </c>
      <c r="K45" s="157">
        <v>13</v>
      </c>
      <c r="L45" s="166">
        <v>13</v>
      </c>
      <c r="M45" s="155">
        <f t="shared" si="2"/>
        <v>1</v>
      </c>
      <c r="N45" s="143" t="s">
        <v>514</v>
      </c>
      <c r="O45" s="143" t="s">
        <v>515</v>
      </c>
      <c r="P45" s="143">
        <v>190</v>
      </c>
      <c r="Q45" s="146" t="s">
        <v>516</v>
      </c>
      <c r="R45" s="146" t="s">
        <v>775</v>
      </c>
      <c r="S45" s="143"/>
      <c r="T45" s="143"/>
      <c r="U45" s="143"/>
      <c r="V45" s="146"/>
    </row>
    <row r="46" spans="1:22" s="3" customFormat="1" ht="84.75" hidden="1" customHeight="1" x14ac:dyDescent="0.3">
      <c r="A46" s="316"/>
      <c r="B46" s="316"/>
      <c r="C46" s="317"/>
      <c r="D46" s="148" t="s">
        <v>351</v>
      </c>
      <c r="E46" s="148">
        <v>25</v>
      </c>
      <c r="F46" s="148"/>
      <c r="G46" s="148" t="s">
        <v>346</v>
      </c>
      <c r="H46" s="148" t="s">
        <v>350</v>
      </c>
      <c r="I46" s="317"/>
      <c r="J46" s="297"/>
      <c r="K46" s="157">
        <v>1</v>
      </c>
      <c r="L46" s="166">
        <v>3</v>
      </c>
      <c r="M46" s="155">
        <f t="shared" si="2"/>
        <v>3</v>
      </c>
      <c r="N46" s="143" t="s">
        <v>514</v>
      </c>
      <c r="O46" s="143" t="s">
        <v>515</v>
      </c>
      <c r="P46" s="143">
        <v>190</v>
      </c>
      <c r="Q46" s="146" t="s">
        <v>516</v>
      </c>
      <c r="R46" s="143" t="s">
        <v>757</v>
      </c>
      <c r="S46" s="143"/>
      <c r="T46" s="143"/>
      <c r="U46" s="143"/>
      <c r="V46" s="146"/>
    </row>
    <row r="47" spans="1:22" s="3" customFormat="1" ht="51" hidden="1" customHeight="1" x14ac:dyDescent="0.3">
      <c r="A47" s="316"/>
      <c r="B47" s="316" t="s">
        <v>349</v>
      </c>
      <c r="C47" s="317" t="s">
        <v>348</v>
      </c>
      <c r="D47" s="317" t="s">
        <v>347</v>
      </c>
      <c r="E47" s="317">
        <v>13</v>
      </c>
      <c r="F47" s="317">
        <v>13</v>
      </c>
      <c r="G47" s="296" t="s">
        <v>346</v>
      </c>
      <c r="H47" s="148" t="s">
        <v>345</v>
      </c>
      <c r="I47" s="317" t="s">
        <v>344</v>
      </c>
      <c r="J47" s="296" t="s">
        <v>344</v>
      </c>
      <c r="K47" s="322">
        <v>13</v>
      </c>
      <c r="L47" s="324">
        <v>13</v>
      </c>
      <c r="M47" s="326">
        <f t="shared" si="2"/>
        <v>1</v>
      </c>
      <c r="N47" s="143" t="s">
        <v>514</v>
      </c>
      <c r="O47" s="143" t="s">
        <v>515</v>
      </c>
      <c r="P47" s="143">
        <v>190</v>
      </c>
      <c r="Q47" s="146" t="s">
        <v>516</v>
      </c>
      <c r="R47" s="199" t="s">
        <v>796</v>
      </c>
    </row>
    <row r="48" spans="1:22" s="3" customFormat="1" ht="71.25" hidden="1" customHeight="1" x14ac:dyDescent="0.3">
      <c r="A48" s="316"/>
      <c r="B48" s="316"/>
      <c r="C48" s="317"/>
      <c r="D48" s="317"/>
      <c r="E48" s="317"/>
      <c r="F48" s="317"/>
      <c r="G48" s="331"/>
      <c r="H48" s="148" t="s">
        <v>343</v>
      </c>
      <c r="I48" s="317"/>
      <c r="J48" s="331"/>
      <c r="K48" s="348"/>
      <c r="L48" s="335"/>
      <c r="M48" s="330"/>
      <c r="N48" s="143" t="s">
        <v>511</v>
      </c>
      <c r="O48" s="143" t="s">
        <v>512</v>
      </c>
      <c r="P48" s="143">
        <v>157</v>
      </c>
      <c r="Q48" s="146" t="s">
        <v>513</v>
      </c>
      <c r="R48" s="200"/>
    </row>
    <row r="49" spans="1:18" s="3" customFormat="1" ht="71.25" hidden="1" customHeight="1" x14ac:dyDescent="0.3">
      <c r="A49" s="316"/>
      <c r="B49" s="316"/>
      <c r="C49" s="317"/>
      <c r="D49" s="317"/>
      <c r="E49" s="317"/>
      <c r="F49" s="317"/>
      <c r="G49" s="331"/>
      <c r="H49" s="148" t="s">
        <v>342</v>
      </c>
      <c r="I49" s="317"/>
      <c r="J49" s="331"/>
      <c r="K49" s="348"/>
      <c r="L49" s="335"/>
      <c r="M49" s="330"/>
      <c r="N49" s="143" t="s">
        <v>514</v>
      </c>
      <c r="O49" s="143" t="s">
        <v>515</v>
      </c>
      <c r="P49" s="143">
        <v>190</v>
      </c>
      <c r="Q49" s="146" t="s">
        <v>516</v>
      </c>
      <c r="R49" s="200"/>
    </row>
    <row r="50" spans="1:18" s="3" customFormat="1" ht="33.75" hidden="1" customHeight="1" x14ac:dyDescent="0.3">
      <c r="A50" s="316"/>
      <c r="B50" s="316"/>
      <c r="C50" s="317"/>
      <c r="D50" s="317"/>
      <c r="E50" s="317"/>
      <c r="F50" s="317"/>
      <c r="G50" s="331"/>
      <c r="H50" s="148" t="s">
        <v>341</v>
      </c>
      <c r="I50" s="317"/>
      <c r="J50" s="331"/>
      <c r="K50" s="348"/>
      <c r="L50" s="335"/>
      <c r="M50" s="330"/>
      <c r="N50" s="143" t="s">
        <v>514</v>
      </c>
      <c r="O50" s="143" t="s">
        <v>515</v>
      </c>
      <c r="P50" s="143">
        <v>190</v>
      </c>
      <c r="Q50" s="146" t="s">
        <v>516</v>
      </c>
      <c r="R50" s="200"/>
    </row>
    <row r="51" spans="1:18" s="3" customFormat="1" ht="71.25" hidden="1" customHeight="1" x14ac:dyDescent="0.3">
      <c r="A51" s="316"/>
      <c r="B51" s="316"/>
      <c r="C51" s="317"/>
      <c r="D51" s="317"/>
      <c r="E51" s="317"/>
      <c r="F51" s="317"/>
      <c r="G51" s="297"/>
      <c r="H51" s="165" t="s">
        <v>340</v>
      </c>
      <c r="I51" s="317"/>
      <c r="J51" s="331"/>
      <c r="K51" s="323"/>
      <c r="L51" s="325"/>
      <c r="M51" s="327"/>
      <c r="N51" s="143" t="s">
        <v>514</v>
      </c>
      <c r="O51" s="143" t="s">
        <v>515</v>
      </c>
      <c r="P51" s="143">
        <v>190</v>
      </c>
      <c r="Q51" s="146" t="s">
        <v>516</v>
      </c>
      <c r="R51" s="201"/>
    </row>
    <row r="52" spans="1:18" s="3" customFormat="1" ht="75" customHeight="1" x14ac:dyDescent="0.3">
      <c r="A52" s="316"/>
      <c r="B52" s="316"/>
      <c r="C52" s="317"/>
      <c r="D52" s="317" t="s">
        <v>339</v>
      </c>
      <c r="E52" s="148" t="s">
        <v>145</v>
      </c>
      <c r="F52" s="148">
        <v>3</v>
      </c>
      <c r="G52" s="296" t="s">
        <v>338</v>
      </c>
      <c r="H52" s="148" t="s">
        <v>337</v>
      </c>
      <c r="I52" s="317"/>
      <c r="J52" s="331"/>
      <c r="K52" s="322">
        <v>1</v>
      </c>
      <c r="L52" s="324" t="s">
        <v>38</v>
      </c>
      <c r="M52" s="342" t="s">
        <v>38</v>
      </c>
      <c r="N52" s="143" t="s">
        <v>643</v>
      </c>
      <c r="O52" s="143" t="s">
        <v>641</v>
      </c>
      <c r="P52" s="143" t="s">
        <v>640</v>
      </c>
      <c r="Q52" s="143" t="s">
        <v>639</v>
      </c>
      <c r="R52" s="199" t="s">
        <v>652</v>
      </c>
    </row>
    <row r="53" spans="1:18" s="3" customFormat="1" ht="63.75" customHeight="1" x14ac:dyDescent="0.3">
      <c r="A53" s="316"/>
      <c r="B53" s="316"/>
      <c r="C53" s="317"/>
      <c r="D53" s="317"/>
      <c r="E53" s="148"/>
      <c r="F53" s="148"/>
      <c r="G53" s="297"/>
      <c r="H53" s="148" t="s">
        <v>336</v>
      </c>
      <c r="I53" s="317"/>
      <c r="J53" s="297"/>
      <c r="K53" s="323"/>
      <c r="L53" s="325"/>
      <c r="M53" s="343"/>
      <c r="N53" s="143" t="s">
        <v>647</v>
      </c>
      <c r="O53" s="143" t="s">
        <v>646</v>
      </c>
      <c r="P53" s="143" t="s">
        <v>645</v>
      </c>
      <c r="Q53" s="143" t="s">
        <v>644</v>
      </c>
      <c r="R53" s="201"/>
    </row>
    <row r="54" spans="1:18" s="3" customFormat="1" ht="70.5" hidden="1" customHeight="1" x14ac:dyDescent="0.3">
      <c r="A54" s="316"/>
      <c r="B54" s="316"/>
      <c r="C54" s="148" t="s">
        <v>335</v>
      </c>
      <c r="D54" s="148" t="s">
        <v>334</v>
      </c>
      <c r="E54" s="148">
        <v>8</v>
      </c>
      <c r="F54" s="148">
        <v>12</v>
      </c>
      <c r="G54" s="148" t="s">
        <v>333</v>
      </c>
      <c r="H54" s="148" t="s">
        <v>332</v>
      </c>
      <c r="I54" s="148" t="s">
        <v>331</v>
      </c>
      <c r="J54" s="148" t="s">
        <v>331</v>
      </c>
      <c r="K54" s="148">
        <v>10</v>
      </c>
      <c r="L54" s="156">
        <v>10</v>
      </c>
      <c r="M54" s="169">
        <f>L54/K54*1</f>
        <v>1</v>
      </c>
      <c r="N54" s="143" t="s">
        <v>514</v>
      </c>
      <c r="O54" s="143" t="s">
        <v>515</v>
      </c>
      <c r="P54" s="143" t="s">
        <v>653</v>
      </c>
      <c r="Q54" s="146" t="s">
        <v>654</v>
      </c>
      <c r="R54" s="39" t="s">
        <v>741</v>
      </c>
    </row>
    <row r="55" spans="1:18" s="3" customFormat="1" ht="78.75" hidden="1" customHeight="1" x14ac:dyDescent="0.3">
      <c r="A55" s="366" t="s">
        <v>153</v>
      </c>
      <c r="B55" s="316" t="s">
        <v>330</v>
      </c>
      <c r="C55" s="317" t="s">
        <v>329</v>
      </c>
      <c r="D55" s="148" t="s">
        <v>328</v>
      </c>
      <c r="E55" s="148">
        <v>20</v>
      </c>
      <c r="F55" s="148">
        <v>54</v>
      </c>
      <c r="G55" s="148" t="s">
        <v>325</v>
      </c>
      <c r="H55" s="165" t="s">
        <v>327</v>
      </c>
      <c r="I55" s="317" t="s">
        <v>285</v>
      </c>
      <c r="J55" s="296" t="s">
        <v>285</v>
      </c>
      <c r="K55" s="148" t="s">
        <v>705</v>
      </c>
      <c r="L55" s="156" t="s">
        <v>705</v>
      </c>
      <c r="M55" s="175">
        <v>1</v>
      </c>
      <c r="N55" s="143" t="s">
        <v>505</v>
      </c>
      <c r="O55" s="143" t="s">
        <v>506</v>
      </c>
      <c r="P55" s="10">
        <v>73</v>
      </c>
      <c r="Q55" s="143" t="s">
        <v>507</v>
      </c>
      <c r="R55" s="143" t="s">
        <v>789</v>
      </c>
    </row>
    <row r="56" spans="1:18" s="3" customFormat="1" ht="93.75" hidden="1" customHeight="1" x14ac:dyDescent="0.3">
      <c r="A56" s="367"/>
      <c r="B56" s="316"/>
      <c r="C56" s="317"/>
      <c r="D56" s="148" t="s">
        <v>326</v>
      </c>
      <c r="E56" s="148">
        <v>20</v>
      </c>
      <c r="F56" s="148">
        <v>54</v>
      </c>
      <c r="G56" s="148" t="s">
        <v>325</v>
      </c>
      <c r="H56" s="165" t="s">
        <v>324</v>
      </c>
      <c r="I56" s="317"/>
      <c r="J56" s="297"/>
      <c r="K56" s="148">
        <v>3</v>
      </c>
      <c r="L56" s="156">
        <v>35</v>
      </c>
      <c r="M56" s="169">
        <f>L56/K56*1</f>
        <v>11.666666666666666</v>
      </c>
      <c r="N56" s="143" t="s">
        <v>505</v>
      </c>
      <c r="O56" s="143" t="s">
        <v>506</v>
      </c>
      <c r="P56" s="10">
        <v>73</v>
      </c>
      <c r="Q56" s="143" t="s">
        <v>507</v>
      </c>
      <c r="R56" s="143" t="s">
        <v>736</v>
      </c>
    </row>
    <row r="57" spans="1:18" s="3" customFormat="1" ht="131.25" customHeight="1" x14ac:dyDescent="0.3">
      <c r="A57" s="367"/>
      <c r="B57" s="316"/>
      <c r="C57" s="317" t="s">
        <v>323</v>
      </c>
      <c r="D57" s="148" t="s">
        <v>322</v>
      </c>
      <c r="E57" s="148" t="s">
        <v>321</v>
      </c>
      <c r="F57" s="148" t="s">
        <v>320</v>
      </c>
      <c r="G57" s="148" t="s">
        <v>319</v>
      </c>
      <c r="H57" s="157" t="s">
        <v>318</v>
      </c>
      <c r="I57" s="317" t="s">
        <v>294</v>
      </c>
      <c r="J57" s="296" t="s">
        <v>294</v>
      </c>
      <c r="K57" s="148">
        <v>5</v>
      </c>
      <c r="L57" s="156" t="s">
        <v>38</v>
      </c>
      <c r="M57" s="176" t="s">
        <v>38</v>
      </c>
      <c r="N57" s="143" t="s">
        <v>505</v>
      </c>
      <c r="O57" s="143" t="s">
        <v>506</v>
      </c>
      <c r="P57" s="10">
        <v>73</v>
      </c>
      <c r="Q57" s="143" t="s">
        <v>507</v>
      </c>
      <c r="R57" s="143" t="s">
        <v>587</v>
      </c>
    </row>
    <row r="58" spans="1:18" s="3" customFormat="1" ht="157.5" hidden="1" customHeight="1" x14ac:dyDescent="0.3">
      <c r="A58" s="367"/>
      <c r="B58" s="316"/>
      <c r="C58" s="317"/>
      <c r="D58" s="148" t="s">
        <v>317</v>
      </c>
      <c r="E58" s="148" t="s">
        <v>145</v>
      </c>
      <c r="F58" s="148">
        <v>3</v>
      </c>
      <c r="G58" s="148" t="s">
        <v>316</v>
      </c>
      <c r="H58" s="148" t="s">
        <v>315</v>
      </c>
      <c r="I58" s="317"/>
      <c r="J58" s="331"/>
      <c r="K58" s="148">
        <v>1</v>
      </c>
      <c r="L58" s="156">
        <v>1</v>
      </c>
      <c r="M58" s="169">
        <f>L58/K58*1</f>
        <v>1</v>
      </c>
      <c r="N58" s="143" t="s">
        <v>505</v>
      </c>
      <c r="O58" s="143" t="s">
        <v>506</v>
      </c>
      <c r="P58" s="10">
        <v>73</v>
      </c>
      <c r="Q58" s="143" t="s">
        <v>507</v>
      </c>
      <c r="R58" s="144" t="s">
        <v>731</v>
      </c>
    </row>
    <row r="59" spans="1:18" s="3" customFormat="1" ht="63.75" hidden="1" customHeight="1" x14ac:dyDescent="0.3">
      <c r="A59" s="367"/>
      <c r="B59" s="316"/>
      <c r="C59" s="317"/>
      <c r="D59" s="317" t="s">
        <v>314</v>
      </c>
      <c r="E59" s="148">
        <v>1</v>
      </c>
      <c r="F59" s="148">
        <v>5</v>
      </c>
      <c r="G59" s="296" t="s">
        <v>313</v>
      </c>
      <c r="H59" s="165" t="s">
        <v>312</v>
      </c>
      <c r="I59" s="317"/>
      <c r="J59" s="331"/>
      <c r="K59" s="296">
        <v>1</v>
      </c>
      <c r="L59" s="344">
        <v>4</v>
      </c>
      <c r="M59" s="332">
        <f>L59/K59*1</f>
        <v>4</v>
      </c>
      <c r="N59" s="143" t="s">
        <v>505</v>
      </c>
      <c r="O59" s="143" t="s">
        <v>506</v>
      </c>
      <c r="P59" s="10">
        <v>73</v>
      </c>
      <c r="Q59" s="143" t="s">
        <v>507</v>
      </c>
      <c r="R59" s="199" t="s">
        <v>588</v>
      </c>
    </row>
    <row r="60" spans="1:18" s="3" customFormat="1" ht="114" hidden="1" customHeight="1" x14ac:dyDescent="0.3">
      <c r="A60" s="367"/>
      <c r="B60" s="316"/>
      <c r="C60" s="317"/>
      <c r="D60" s="317"/>
      <c r="E60" s="148"/>
      <c r="F60" s="148"/>
      <c r="G60" s="297"/>
      <c r="H60" s="165" t="s">
        <v>311</v>
      </c>
      <c r="I60" s="317"/>
      <c r="J60" s="331"/>
      <c r="K60" s="297"/>
      <c r="L60" s="345"/>
      <c r="M60" s="333"/>
      <c r="N60" s="143" t="s">
        <v>505</v>
      </c>
      <c r="O60" s="143" t="s">
        <v>506</v>
      </c>
      <c r="P60" s="10">
        <v>73</v>
      </c>
      <c r="Q60" s="143" t="s">
        <v>507</v>
      </c>
      <c r="R60" s="201"/>
    </row>
    <row r="61" spans="1:18" s="3" customFormat="1" ht="96" hidden="1" customHeight="1" x14ac:dyDescent="0.3">
      <c r="A61" s="367"/>
      <c r="B61" s="316"/>
      <c r="C61" s="317"/>
      <c r="D61" s="148" t="s">
        <v>310</v>
      </c>
      <c r="E61" s="148">
        <v>1</v>
      </c>
      <c r="F61" s="148">
        <v>1</v>
      </c>
      <c r="G61" s="148" t="s">
        <v>309</v>
      </c>
      <c r="H61" s="165" t="s">
        <v>308</v>
      </c>
      <c r="I61" s="317"/>
      <c r="J61" s="331"/>
      <c r="K61" s="148">
        <v>10</v>
      </c>
      <c r="L61" s="156">
        <v>10</v>
      </c>
      <c r="M61" s="169">
        <f>L61/K61*1</f>
        <v>1</v>
      </c>
      <c r="N61" s="143" t="s">
        <v>505</v>
      </c>
      <c r="O61" s="143" t="s">
        <v>506</v>
      </c>
      <c r="P61" s="10">
        <v>73</v>
      </c>
      <c r="Q61" s="143" t="s">
        <v>507</v>
      </c>
      <c r="R61" s="143" t="s">
        <v>734</v>
      </c>
    </row>
    <row r="62" spans="1:18" s="3" customFormat="1" ht="84.75" hidden="1" customHeight="1" x14ac:dyDescent="0.3">
      <c r="A62" s="367"/>
      <c r="B62" s="316"/>
      <c r="C62" s="317"/>
      <c r="D62" s="148" t="s">
        <v>307</v>
      </c>
      <c r="E62" s="148" t="s">
        <v>145</v>
      </c>
      <c r="F62" s="148">
        <v>3</v>
      </c>
      <c r="G62" s="148" t="s">
        <v>306</v>
      </c>
      <c r="H62" s="165" t="s">
        <v>305</v>
      </c>
      <c r="I62" s="317"/>
      <c r="J62" s="297"/>
      <c r="K62" s="148">
        <v>1</v>
      </c>
      <c r="L62" s="156">
        <v>1</v>
      </c>
      <c r="M62" s="169">
        <v>1</v>
      </c>
      <c r="N62" s="143" t="s">
        <v>505</v>
      </c>
      <c r="O62" s="143" t="s">
        <v>506</v>
      </c>
      <c r="P62" s="10">
        <v>73</v>
      </c>
      <c r="Q62" s="143" t="s">
        <v>507</v>
      </c>
      <c r="R62" s="143" t="s">
        <v>589</v>
      </c>
    </row>
    <row r="63" spans="1:18" s="3" customFormat="1" ht="67.5" hidden="1" customHeight="1" x14ac:dyDescent="0.3">
      <c r="A63" s="367"/>
      <c r="B63" s="316"/>
      <c r="C63" s="317" t="s">
        <v>304</v>
      </c>
      <c r="D63" s="317" t="s">
        <v>303</v>
      </c>
      <c r="E63" s="318">
        <v>0.2</v>
      </c>
      <c r="F63" s="318">
        <v>0.7</v>
      </c>
      <c r="G63" s="298" t="s">
        <v>302</v>
      </c>
      <c r="H63" s="165" t="s">
        <v>301</v>
      </c>
      <c r="I63" s="318" t="s">
        <v>294</v>
      </c>
      <c r="J63" s="298" t="s">
        <v>294</v>
      </c>
      <c r="K63" s="296">
        <v>10</v>
      </c>
      <c r="L63" s="344">
        <v>10</v>
      </c>
      <c r="M63" s="332">
        <f>L63/K63*1</f>
        <v>1</v>
      </c>
      <c r="N63" s="143" t="s">
        <v>532</v>
      </c>
      <c r="O63" s="143" t="s">
        <v>533</v>
      </c>
      <c r="P63" s="10">
        <v>91</v>
      </c>
      <c r="Q63" s="143" t="s">
        <v>534</v>
      </c>
      <c r="R63" s="199" t="s">
        <v>735</v>
      </c>
    </row>
    <row r="64" spans="1:18" s="3" customFormat="1" ht="85.5" hidden="1" customHeight="1" x14ac:dyDescent="0.3">
      <c r="A64" s="367"/>
      <c r="B64" s="316"/>
      <c r="C64" s="317"/>
      <c r="D64" s="317"/>
      <c r="E64" s="318"/>
      <c r="F64" s="318"/>
      <c r="G64" s="328"/>
      <c r="H64" s="148" t="s">
        <v>300</v>
      </c>
      <c r="I64" s="318"/>
      <c r="J64" s="328"/>
      <c r="K64" s="331"/>
      <c r="L64" s="346"/>
      <c r="M64" s="347"/>
      <c r="N64" s="143" t="s">
        <v>532</v>
      </c>
      <c r="O64" s="143" t="s">
        <v>533</v>
      </c>
      <c r="P64" s="10">
        <v>91</v>
      </c>
      <c r="Q64" s="143" t="s">
        <v>534</v>
      </c>
      <c r="R64" s="200"/>
    </row>
    <row r="65" spans="1:18" s="3" customFormat="1" ht="85.5" hidden="1" customHeight="1" x14ac:dyDescent="0.3">
      <c r="A65" s="367"/>
      <c r="B65" s="316"/>
      <c r="C65" s="317"/>
      <c r="D65" s="317"/>
      <c r="E65" s="318"/>
      <c r="F65" s="318"/>
      <c r="G65" s="299"/>
      <c r="H65" s="148" t="s">
        <v>299</v>
      </c>
      <c r="I65" s="318"/>
      <c r="J65" s="299"/>
      <c r="K65" s="297"/>
      <c r="L65" s="345"/>
      <c r="M65" s="333"/>
      <c r="N65" s="143" t="s">
        <v>532</v>
      </c>
      <c r="O65" s="143" t="s">
        <v>533</v>
      </c>
      <c r="P65" s="10">
        <v>91</v>
      </c>
      <c r="Q65" s="143" t="s">
        <v>534</v>
      </c>
      <c r="R65" s="201"/>
    </row>
    <row r="66" spans="1:18" s="3" customFormat="1" ht="41.25" hidden="1" customHeight="1" x14ac:dyDescent="0.3">
      <c r="A66" s="367"/>
      <c r="B66" s="316"/>
      <c r="C66" s="317" t="s">
        <v>298</v>
      </c>
      <c r="D66" s="317" t="s">
        <v>297</v>
      </c>
      <c r="E66" s="149">
        <v>0.2</v>
      </c>
      <c r="F66" s="149">
        <v>0.6</v>
      </c>
      <c r="G66" s="298" t="s">
        <v>296</v>
      </c>
      <c r="H66" s="148" t="s">
        <v>295</v>
      </c>
      <c r="I66" s="318" t="s">
        <v>294</v>
      </c>
      <c r="J66" s="298" t="s">
        <v>294</v>
      </c>
      <c r="K66" s="296">
        <v>11</v>
      </c>
      <c r="L66" s="344">
        <v>11</v>
      </c>
      <c r="M66" s="332">
        <f>L66/K66*1</f>
        <v>1</v>
      </c>
      <c r="N66" s="143" t="s">
        <v>505</v>
      </c>
      <c r="O66" s="143" t="s">
        <v>506</v>
      </c>
      <c r="P66" s="10">
        <v>73</v>
      </c>
      <c r="Q66" s="143" t="s">
        <v>507</v>
      </c>
      <c r="R66" s="199" t="s">
        <v>590</v>
      </c>
    </row>
    <row r="67" spans="1:18" s="3" customFormat="1" ht="114" hidden="1" customHeight="1" x14ac:dyDescent="0.3">
      <c r="A67" s="367"/>
      <c r="B67" s="316"/>
      <c r="C67" s="317"/>
      <c r="D67" s="317"/>
      <c r="E67" s="149"/>
      <c r="F67" s="149"/>
      <c r="G67" s="299"/>
      <c r="H67" s="165" t="s">
        <v>293</v>
      </c>
      <c r="I67" s="318"/>
      <c r="J67" s="328"/>
      <c r="K67" s="297"/>
      <c r="L67" s="345"/>
      <c r="M67" s="333"/>
      <c r="N67" s="143" t="s">
        <v>505</v>
      </c>
      <c r="O67" s="143" t="s">
        <v>506</v>
      </c>
      <c r="P67" s="10">
        <v>73</v>
      </c>
      <c r="Q67" s="143" t="s">
        <v>507</v>
      </c>
      <c r="R67" s="201"/>
    </row>
    <row r="68" spans="1:18" s="3" customFormat="1" ht="52.5" hidden="1" customHeight="1" x14ac:dyDescent="0.3">
      <c r="A68" s="367"/>
      <c r="B68" s="316"/>
      <c r="C68" s="317"/>
      <c r="D68" s="148" t="s">
        <v>292</v>
      </c>
      <c r="E68" s="177">
        <v>36</v>
      </c>
      <c r="F68" s="177">
        <v>113</v>
      </c>
      <c r="G68" s="177" t="s">
        <v>291</v>
      </c>
      <c r="H68" s="165" t="s">
        <v>290</v>
      </c>
      <c r="I68" s="318"/>
      <c r="J68" s="299"/>
      <c r="K68" s="148">
        <v>0.5</v>
      </c>
      <c r="L68" s="156">
        <v>0.5</v>
      </c>
      <c r="M68" s="169">
        <v>1</v>
      </c>
      <c r="N68" s="143" t="s">
        <v>505</v>
      </c>
      <c r="O68" s="143" t="s">
        <v>506</v>
      </c>
      <c r="P68" s="10">
        <v>73</v>
      </c>
      <c r="Q68" s="143" t="s">
        <v>507</v>
      </c>
      <c r="R68" s="144" t="s">
        <v>591</v>
      </c>
    </row>
    <row r="69" spans="1:18" s="3" customFormat="1" ht="51" hidden="1" customHeight="1" x14ac:dyDescent="0.3">
      <c r="A69" s="367"/>
      <c r="B69" s="316"/>
      <c r="C69" s="317" t="s">
        <v>289</v>
      </c>
      <c r="D69" s="317" t="s">
        <v>288</v>
      </c>
      <c r="E69" s="148">
        <v>1</v>
      </c>
      <c r="F69" s="148">
        <v>1</v>
      </c>
      <c r="G69" s="296" t="s">
        <v>287</v>
      </c>
      <c r="H69" s="165" t="s">
        <v>286</v>
      </c>
      <c r="I69" s="317" t="s">
        <v>285</v>
      </c>
      <c r="J69" s="296" t="s">
        <v>285</v>
      </c>
      <c r="K69" s="320">
        <v>0.09</v>
      </c>
      <c r="L69" s="320">
        <v>0.09</v>
      </c>
      <c r="M69" s="332">
        <v>1</v>
      </c>
      <c r="N69" s="143" t="s">
        <v>535</v>
      </c>
      <c r="O69" s="143" t="s">
        <v>536</v>
      </c>
      <c r="P69" s="10">
        <v>57</v>
      </c>
      <c r="Q69" s="143" t="s">
        <v>537</v>
      </c>
      <c r="R69" s="199" t="s">
        <v>592</v>
      </c>
    </row>
    <row r="70" spans="1:18" s="3" customFormat="1" ht="40.5" hidden="1" customHeight="1" x14ac:dyDescent="0.3">
      <c r="A70" s="367"/>
      <c r="B70" s="316"/>
      <c r="C70" s="317"/>
      <c r="D70" s="317"/>
      <c r="E70" s="148"/>
      <c r="F70" s="148"/>
      <c r="G70" s="297"/>
      <c r="H70" s="148" t="s">
        <v>284</v>
      </c>
      <c r="I70" s="317"/>
      <c r="J70" s="297"/>
      <c r="K70" s="321"/>
      <c r="L70" s="321"/>
      <c r="M70" s="333"/>
      <c r="N70" s="143" t="s">
        <v>535</v>
      </c>
      <c r="O70" s="143" t="s">
        <v>536</v>
      </c>
      <c r="P70" s="10">
        <v>57</v>
      </c>
      <c r="Q70" s="143" t="s">
        <v>537</v>
      </c>
      <c r="R70" s="201"/>
    </row>
    <row r="71" spans="1:18" s="3" customFormat="1" ht="74.25" customHeight="1" x14ac:dyDescent="0.3">
      <c r="A71" s="367"/>
      <c r="B71" s="316" t="s">
        <v>283</v>
      </c>
      <c r="C71" s="317" t="s">
        <v>282</v>
      </c>
      <c r="D71" s="317" t="s">
        <v>281</v>
      </c>
      <c r="E71" s="149"/>
      <c r="F71" s="149"/>
      <c r="G71" s="298" t="s">
        <v>280</v>
      </c>
      <c r="H71" s="148" t="s">
        <v>279</v>
      </c>
      <c r="I71" s="318" t="s">
        <v>251</v>
      </c>
      <c r="J71" s="298" t="s">
        <v>251</v>
      </c>
      <c r="K71" s="320">
        <v>0.09</v>
      </c>
      <c r="L71" s="320" t="s">
        <v>38</v>
      </c>
      <c r="M71" s="350" t="s">
        <v>38</v>
      </c>
      <c r="N71" s="17"/>
      <c r="O71" s="143" t="s">
        <v>536</v>
      </c>
      <c r="P71" s="10">
        <v>57</v>
      </c>
      <c r="Q71" s="146" t="s">
        <v>513</v>
      </c>
      <c r="R71" s="199" t="s">
        <v>744</v>
      </c>
    </row>
    <row r="72" spans="1:18" s="3" customFormat="1" ht="40.5" customHeight="1" x14ac:dyDescent="0.3">
      <c r="A72" s="367"/>
      <c r="B72" s="316"/>
      <c r="C72" s="317"/>
      <c r="D72" s="317"/>
      <c r="E72" s="149">
        <v>0.32</v>
      </c>
      <c r="F72" s="149">
        <v>95</v>
      </c>
      <c r="G72" s="328"/>
      <c r="H72" s="148" t="s">
        <v>278</v>
      </c>
      <c r="I72" s="318"/>
      <c r="J72" s="328"/>
      <c r="K72" s="329"/>
      <c r="L72" s="329"/>
      <c r="M72" s="351"/>
      <c r="N72" s="143" t="s">
        <v>511</v>
      </c>
      <c r="O72" s="143" t="s">
        <v>512</v>
      </c>
      <c r="P72" s="143">
        <v>57</v>
      </c>
      <c r="Q72" s="146" t="s">
        <v>513</v>
      </c>
      <c r="R72" s="200"/>
    </row>
    <row r="73" spans="1:18" s="3" customFormat="1" ht="73.5" customHeight="1" x14ac:dyDescent="0.3">
      <c r="A73" s="367"/>
      <c r="B73" s="316"/>
      <c r="C73" s="317"/>
      <c r="D73" s="317"/>
      <c r="E73" s="149"/>
      <c r="F73" s="149"/>
      <c r="G73" s="299"/>
      <c r="H73" s="148" t="s">
        <v>277</v>
      </c>
      <c r="I73" s="318"/>
      <c r="J73" s="328"/>
      <c r="K73" s="321"/>
      <c r="L73" s="321"/>
      <c r="M73" s="352"/>
      <c r="N73" s="143" t="s">
        <v>511</v>
      </c>
      <c r="O73" s="143" t="s">
        <v>522</v>
      </c>
      <c r="P73" s="143">
        <v>134</v>
      </c>
      <c r="Q73" s="143" t="s">
        <v>524</v>
      </c>
      <c r="R73" s="201"/>
    </row>
    <row r="74" spans="1:18" s="3" customFormat="1" ht="151.5" customHeight="1" x14ac:dyDescent="0.3">
      <c r="A74" s="367"/>
      <c r="B74" s="316"/>
      <c r="C74" s="317"/>
      <c r="D74" s="148" t="s">
        <v>276</v>
      </c>
      <c r="E74" s="148">
        <v>14</v>
      </c>
      <c r="F74" s="148">
        <v>14</v>
      </c>
      <c r="G74" s="148" t="s">
        <v>275</v>
      </c>
      <c r="H74" s="148" t="s">
        <v>274</v>
      </c>
      <c r="I74" s="318"/>
      <c r="J74" s="328"/>
      <c r="K74" s="156" t="s">
        <v>706</v>
      </c>
      <c r="L74" s="178" t="s">
        <v>38</v>
      </c>
      <c r="M74" s="179" t="s">
        <v>38</v>
      </c>
      <c r="N74" s="143" t="s">
        <v>511</v>
      </c>
      <c r="O74" s="143" t="s">
        <v>512</v>
      </c>
      <c r="P74" s="143">
        <v>154</v>
      </c>
      <c r="Q74" s="143" t="s">
        <v>569</v>
      </c>
      <c r="R74" s="143" t="s">
        <v>593</v>
      </c>
    </row>
    <row r="75" spans="1:18" s="3" customFormat="1" ht="75.75" hidden="1" customHeight="1" x14ac:dyDescent="0.3">
      <c r="A75" s="367"/>
      <c r="B75" s="316"/>
      <c r="C75" s="317"/>
      <c r="D75" s="148" t="s">
        <v>273</v>
      </c>
      <c r="E75" s="153">
        <v>0.25</v>
      </c>
      <c r="F75" s="153">
        <v>0.7</v>
      </c>
      <c r="G75" s="149" t="s">
        <v>272</v>
      </c>
      <c r="H75" s="148" t="s">
        <v>271</v>
      </c>
      <c r="I75" s="318"/>
      <c r="J75" s="299"/>
      <c r="K75" s="156">
        <v>1</v>
      </c>
      <c r="L75" s="156">
        <v>1</v>
      </c>
      <c r="M75" s="169">
        <v>1</v>
      </c>
      <c r="N75" s="143" t="s">
        <v>511</v>
      </c>
      <c r="O75" s="143" t="s">
        <v>512</v>
      </c>
      <c r="P75" s="143">
        <v>154</v>
      </c>
      <c r="Q75" s="143" t="s">
        <v>569</v>
      </c>
      <c r="R75" s="146" t="s">
        <v>594</v>
      </c>
    </row>
    <row r="76" spans="1:18" s="3" customFormat="1" ht="99.75" hidden="1" customHeight="1" x14ac:dyDescent="0.3">
      <c r="A76" s="367"/>
      <c r="B76" s="316"/>
      <c r="C76" s="317" t="s">
        <v>270</v>
      </c>
      <c r="D76" s="148" t="s">
        <v>269</v>
      </c>
      <c r="E76" s="148" t="s">
        <v>268</v>
      </c>
      <c r="F76" s="148" t="s">
        <v>267</v>
      </c>
      <c r="G76" s="148" t="s">
        <v>266</v>
      </c>
      <c r="H76" s="148" t="s">
        <v>265</v>
      </c>
      <c r="I76" s="317" t="s">
        <v>251</v>
      </c>
      <c r="J76" s="296" t="s">
        <v>251</v>
      </c>
      <c r="K76" s="156">
        <v>1</v>
      </c>
      <c r="L76" s="156">
        <v>1</v>
      </c>
      <c r="M76" s="169">
        <v>1</v>
      </c>
      <c r="N76" s="143" t="s">
        <v>511</v>
      </c>
      <c r="O76" s="143" t="s">
        <v>568</v>
      </c>
      <c r="P76" s="143">
        <v>162</v>
      </c>
      <c r="Q76" s="143" t="s">
        <v>567</v>
      </c>
      <c r="R76" s="143" t="s">
        <v>745</v>
      </c>
    </row>
    <row r="77" spans="1:18" s="3" customFormat="1" ht="73.5" hidden="1" customHeight="1" x14ac:dyDescent="0.3">
      <c r="A77" s="367"/>
      <c r="B77" s="316"/>
      <c r="C77" s="317"/>
      <c r="D77" s="148" t="s">
        <v>264</v>
      </c>
      <c r="E77" s="148">
        <v>1</v>
      </c>
      <c r="F77" s="148">
        <v>1</v>
      </c>
      <c r="G77" s="148" t="s">
        <v>263</v>
      </c>
      <c r="H77" s="148" t="s">
        <v>262</v>
      </c>
      <c r="I77" s="317"/>
      <c r="J77" s="331"/>
      <c r="K77" s="156">
        <v>1</v>
      </c>
      <c r="L77" s="156">
        <v>1</v>
      </c>
      <c r="M77" s="169">
        <f>L77/K77*1</f>
        <v>1</v>
      </c>
      <c r="N77" s="143" t="s">
        <v>566</v>
      </c>
      <c r="O77" s="143" t="s">
        <v>565</v>
      </c>
      <c r="P77" s="143">
        <v>247</v>
      </c>
      <c r="Q77" s="143" t="s">
        <v>564</v>
      </c>
      <c r="R77" s="143" t="s">
        <v>595</v>
      </c>
    </row>
    <row r="78" spans="1:18" s="3" customFormat="1" ht="71.25" hidden="1" customHeight="1" x14ac:dyDescent="0.3">
      <c r="A78" s="367"/>
      <c r="B78" s="316"/>
      <c r="C78" s="317"/>
      <c r="D78" s="317" t="s">
        <v>261</v>
      </c>
      <c r="E78" s="148">
        <v>1</v>
      </c>
      <c r="F78" s="148">
        <v>2</v>
      </c>
      <c r="G78" s="296" t="s">
        <v>218</v>
      </c>
      <c r="H78" s="148" t="s">
        <v>260</v>
      </c>
      <c r="I78" s="317"/>
      <c r="J78" s="331"/>
      <c r="K78" s="320">
        <v>1</v>
      </c>
      <c r="L78" s="320">
        <v>0.5</v>
      </c>
      <c r="M78" s="319">
        <f>L78/K78</f>
        <v>0.5</v>
      </c>
      <c r="N78" s="143" t="s">
        <v>511</v>
      </c>
      <c r="O78" s="143" t="s">
        <v>512</v>
      </c>
      <c r="P78" s="10">
        <v>57</v>
      </c>
      <c r="Q78" s="146" t="s">
        <v>513</v>
      </c>
      <c r="R78" s="199" t="s">
        <v>596</v>
      </c>
    </row>
    <row r="79" spans="1:18" s="3" customFormat="1" ht="76.5" hidden="1" customHeight="1" x14ac:dyDescent="0.3">
      <c r="A79" s="367"/>
      <c r="B79" s="316"/>
      <c r="C79" s="317"/>
      <c r="D79" s="317"/>
      <c r="E79" s="148"/>
      <c r="F79" s="148"/>
      <c r="G79" s="297"/>
      <c r="H79" s="148" t="s">
        <v>259</v>
      </c>
      <c r="I79" s="317"/>
      <c r="J79" s="331"/>
      <c r="K79" s="321"/>
      <c r="L79" s="321"/>
      <c r="M79" s="319"/>
      <c r="N79" s="143" t="s">
        <v>511</v>
      </c>
      <c r="O79" s="143" t="s">
        <v>512</v>
      </c>
      <c r="P79" s="143">
        <v>157</v>
      </c>
      <c r="Q79" s="146" t="s">
        <v>513</v>
      </c>
      <c r="R79" s="201"/>
    </row>
    <row r="80" spans="1:18" s="3" customFormat="1" ht="114" hidden="1" customHeight="1" x14ac:dyDescent="0.3">
      <c r="A80" s="367"/>
      <c r="B80" s="316"/>
      <c r="C80" s="317"/>
      <c r="D80" s="148" t="s">
        <v>258</v>
      </c>
      <c r="E80" s="149">
        <v>1</v>
      </c>
      <c r="F80" s="149">
        <v>1</v>
      </c>
      <c r="G80" s="148" t="s">
        <v>257</v>
      </c>
      <c r="H80" s="148" t="s">
        <v>256</v>
      </c>
      <c r="I80" s="317"/>
      <c r="J80" s="297"/>
      <c r="K80" s="156">
        <v>1</v>
      </c>
      <c r="L80" s="156">
        <v>1</v>
      </c>
      <c r="M80" s="169">
        <f>L80/K80*1</f>
        <v>1</v>
      </c>
      <c r="N80" s="143" t="s">
        <v>511</v>
      </c>
      <c r="O80" s="143" t="s">
        <v>512</v>
      </c>
      <c r="P80" s="143">
        <v>157</v>
      </c>
      <c r="Q80" s="146" t="s">
        <v>513</v>
      </c>
      <c r="R80" s="143" t="s">
        <v>797</v>
      </c>
    </row>
    <row r="81" spans="1:18" s="3" customFormat="1" ht="38.25" hidden="1" customHeight="1" x14ac:dyDescent="0.3">
      <c r="A81" s="367"/>
      <c r="B81" s="316"/>
      <c r="C81" s="317" t="s">
        <v>255</v>
      </c>
      <c r="D81" s="317" t="s">
        <v>254</v>
      </c>
      <c r="E81" s="157"/>
      <c r="F81" s="157"/>
      <c r="G81" s="296" t="s">
        <v>253</v>
      </c>
      <c r="H81" s="148" t="s">
        <v>252</v>
      </c>
      <c r="I81" s="317" t="s">
        <v>251</v>
      </c>
      <c r="J81" s="296" t="s">
        <v>251</v>
      </c>
      <c r="K81" s="344">
        <v>1</v>
      </c>
      <c r="L81" s="344">
        <v>1</v>
      </c>
      <c r="M81" s="353">
        <f>L81/K81</f>
        <v>1</v>
      </c>
      <c r="N81" s="199" t="s">
        <v>538</v>
      </c>
      <c r="O81" s="199" t="s">
        <v>539</v>
      </c>
      <c r="P81" s="199">
        <v>212</v>
      </c>
      <c r="Q81" s="199" t="s">
        <v>540</v>
      </c>
      <c r="R81" s="199" t="s">
        <v>597</v>
      </c>
    </row>
    <row r="82" spans="1:18" s="3" customFormat="1" ht="59.25" hidden="1" customHeight="1" x14ac:dyDescent="0.3">
      <c r="A82" s="367"/>
      <c r="B82" s="316"/>
      <c r="C82" s="317"/>
      <c r="D82" s="317"/>
      <c r="E82" s="157">
        <v>1</v>
      </c>
      <c r="F82" s="157">
        <v>1</v>
      </c>
      <c r="G82" s="331"/>
      <c r="H82" s="148" t="s">
        <v>855</v>
      </c>
      <c r="I82" s="317"/>
      <c r="J82" s="331"/>
      <c r="K82" s="346"/>
      <c r="L82" s="346"/>
      <c r="M82" s="354"/>
      <c r="N82" s="200"/>
      <c r="O82" s="200"/>
      <c r="P82" s="200"/>
      <c r="Q82" s="200"/>
      <c r="R82" s="200"/>
    </row>
    <row r="83" spans="1:18" s="3" customFormat="1" ht="85.5" hidden="1" customHeight="1" x14ac:dyDescent="0.3">
      <c r="A83" s="367"/>
      <c r="B83" s="316"/>
      <c r="C83" s="317"/>
      <c r="D83" s="317"/>
      <c r="E83" s="157"/>
      <c r="F83" s="157"/>
      <c r="G83" s="331"/>
      <c r="H83" s="156" t="s">
        <v>250</v>
      </c>
      <c r="I83" s="317"/>
      <c r="J83" s="331"/>
      <c r="K83" s="346"/>
      <c r="L83" s="346"/>
      <c r="M83" s="354"/>
      <c r="N83" s="200"/>
      <c r="O83" s="200"/>
      <c r="P83" s="200"/>
      <c r="Q83" s="200"/>
      <c r="R83" s="200"/>
    </row>
    <row r="84" spans="1:18" s="3" customFormat="1" ht="85.5" hidden="1" customHeight="1" x14ac:dyDescent="0.3">
      <c r="A84" s="367"/>
      <c r="B84" s="316"/>
      <c r="C84" s="317"/>
      <c r="D84" s="317"/>
      <c r="E84" s="157"/>
      <c r="F84" s="157"/>
      <c r="G84" s="297"/>
      <c r="H84" s="148" t="s">
        <v>249</v>
      </c>
      <c r="I84" s="317"/>
      <c r="J84" s="331"/>
      <c r="K84" s="345"/>
      <c r="L84" s="345"/>
      <c r="M84" s="355"/>
      <c r="N84" s="201"/>
      <c r="O84" s="201"/>
      <c r="P84" s="201"/>
      <c r="Q84" s="201"/>
      <c r="R84" s="201"/>
    </row>
    <row r="85" spans="1:18" s="3" customFormat="1" ht="78" hidden="1" customHeight="1" x14ac:dyDescent="0.3">
      <c r="A85" s="367"/>
      <c r="B85" s="316"/>
      <c r="C85" s="317"/>
      <c r="D85" s="148" t="s">
        <v>248</v>
      </c>
      <c r="E85" s="157">
        <v>1</v>
      </c>
      <c r="F85" s="157">
        <v>1</v>
      </c>
      <c r="G85" s="148" t="s">
        <v>247</v>
      </c>
      <c r="H85" s="148" t="s">
        <v>246</v>
      </c>
      <c r="I85" s="317"/>
      <c r="J85" s="297"/>
      <c r="K85" s="178">
        <v>0.1</v>
      </c>
      <c r="L85" s="156">
        <v>10</v>
      </c>
      <c r="M85" s="169">
        <f>L85*K85</f>
        <v>1</v>
      </c>
      <c r="N85" s="143" t="s">
        <v>511</v>
      </c>
      <c r="O85" s="143" t="s">
        <v>522</v>
      </c>
      <c r="P85" s="10">
        <v>135</v>
      </c>
      <c r="Q85" s="143" t="s">
        <v>541</v>
      </c>
      <c r="R85" s="143" t="s">
        <v>790</v>
      </c>
    </row>
    <row r="86" spans="1:18" s="3" customFormat="1" ht="41.25" hidden="1" customHeight="1" x14ac:dyDescent="0.3">
      <c r="A86" s="367"/>
      <c r="B86" s="316"/>
      <c r="C86" s="317" t="s">
        <v>245</v>
      </c>
      <c r="D86" s="317" t="s">
        <v>244</v>
      </c>
      <c r="E86" s="336">
        <v>0.3</v>
      </c>
      <c r="F86" s="336">
        <v>1</v>
      </c>
      <c r="G86" s="298" t="s">
        <v>243</v>
      </c>
      <c r="H86" s="148" t="s">
        <v>242</v>
      </c>
      <c r="I86" s="318" t="s">
        <v>228</v>
      </c>
      <c r="J86" s="298" t="s">
        <v>228</v>
      </c>
      <c r="K86" s="320">
        <v>0.3</v>
      </c>
      <c r="L86" s="320">
        <v>0.15</v>
      </c>
      <c r="M86" s="319">
        <f>L86/K86</f>
        <v>0.5</v>
      </c>
      <c r="N86" s="143" t="s">
        <v>511</v>
      </c>
      <c r="O86" s="143" t="s">
        <v>512</v>
      </c>
      <c r="P86" s="143">
        <v>157</v>
      </c>
      <c r="Q86" s="146" t="s">
        <v>513</v>
      </c>
      <c r="R86" s="199" t="s">
        <v>598</v>
      </c>
    </row>
    <row r="87" spans="1:18" s="3" customFormat="1" ht="85.5" hidden="1" customHeight="1" x14ac:dyDescent="0.3">
      <c r="A87" s="367"/>
      <c r="B87" s="316"/>
      <c r="C87" s="317"/>
      <c r="D87" s="317"/>
      <c r="E87" s="337"/>
      <c r="F87" s="337"/>
      <c r="G87" s="299"/>
      <c r="H87" s="148" t="s">
        <v>241</v>
      </c>
      <c r="I87" s="318"/>
      <c r="J87" s="328"/>
      <c r="K87" s="321"/>
      <c r="L87" s="321"/>
      <c r="M87" s="319"/>
      <c r="N87" s="143" t="s">
        <v>538</v>
      </c>
      <c r="O87" s="143" t="s">
        <v>539</v>
      </c>
      <c r="P87" s="143">
        <v>212</v>
      </c>
      <c r="Q87" s="143" t="s">
        <v>540</v>
      </c>
      <c r="R87" s="201"/>
    </row>
    <row r="88" spans="1:18" s="3" customFormat="1" ht="150.75" customHeight="1" x14ac:dyDescent="0.3">
      <c r="A88" s="367"/>
      <c r="B88" s="316"/>
      <c r="C88" s="317"/>
      <c r="D88" s="148" t="s">
        <v>240</v>
      </c>
      <c r="E88" s="153">
        <v>0.3</v>
      </c>
      <c r="F88" s="153">
        <v>1</v>
      </c>
      <c r="G88" s="149" t="s">
        <v>239</v>
      </c>
      <c r="H88" s="148" t="s">
        <v>238</v>
      </c>
      <c r="I88" s="318"/>
      <c r="J88" s="328"/>
      <c r="K88" s="178">
        <v>0.1</v>
      </c>
      <c r="L88" s="156">
        <v>0</v>
      </c>
      <c r="M88" s="176" t="s">
        <v>38</v>
      </c>
      <c r="N88" s="143" t="s">
        <v>511</v>
      </c>
      <c r="O88" s="143" t="s">
        <v>542</v>
      </c>
      <c r="P88" s="10">
        <v>149</v>
      </c>
      <c r="Q88" s="143" t="s">
        <v>543</v>
      </c>
      <c r="R88" s="144" t="s">
        <v>599</v>
      </c>
    </row>
    <row r="89" spans="1:18" s="3" customFormat="1" ht="51.75" hidden="1" customHeight="1" x14ac:dyDescent="0.3">
      <c r="A89" s="367"/>
      <c r="B89" s="316"/>
      <c r="C89" s="317"/>
      <c r="D89" s="317" t="s">
        <v>237</v>
      </c>
      <c r="E89" s="336">
        <v>0.3</v>
      </c>
      <c r="F89" s="336">
        <v>1</v>
      </c>
      <c r="G89" s="298" t="s">
        <v>236</v>
      </c>
      <c r="H89" s="148" t="s">
        <v>235</v>
      </c>
      <c r="I89" s="318"/>
      <c r="J89" s="328"/>
      <c r="K89" s="320">
        <v>0.1</v>
      </c>
      <c r="L89" s="320">
        <v>0.1</v>
      </c>
      <c r="M89" s="332">
        <f>L89/K89*1</f>
        <v>1</v>
      </c>
      <c r="N89" s="143" t="s">
        <v>511</v>
      </c>
      <c r="O89" s="143" t="s">
        <v>542</v>
      </c>
      <c r="P89" s="10">
        <v>149</v>
      </c>
      <c r="Q89" s="143" t="s">
        <v>543</v>
      </c>
      <c r="R89" s="199" t="s">
        <v>791</v>
      </c>
    </row>
    <row r="90" spans="1:18" s="3" customFormat="1" ht="85.5" hidden="1" customHeight="1" x14ac:dyDescent="0.3">
      <c r="A90" s="367"/>
      <c r="B90" s="316"/>
      <c r="C90" s="317"/>
      <c r="D90" s="317"/>
      <c r="E90" s="349"/>
      <c r="F90" s="349"/>
      <c r="G90" s="328"/>
      <c r="H90" s="148" t="s">
        <v>234</v>
      </c>
      <c r="I90" s="318"/>
      <c r="J90" s="328"/>
      <c r="K90" s="329"/>
      <c r="L90" s="329"/>
      <c r="M90" s="347"/>
      <c r="N90" s="143" t="s">
        <v>511</v>
      </c>
      <c r="O90" s="143" t="s">
        <v>542</v>
      </c>
      <c r="P90" s="10">
        <v>149</v>
      </c>
      <c r="Q90" s="143" t="s">
        <v>543</v>
      </c>
      <c r="R90" s="200"/>
    </row>
    <row r="91" spans="1:18" s="3" customFormat="1" ht="30" hidden="1" customHeight="1" x14ac:dyDescent="0.3">
      <c r="A91" s="367"/>
      <c r="B91" s="316"/>
      <c r="C91" s="317"/>
      <c r="D91" s="317"/>
      <c r="E91" s="337"/>
      <c r="F91" s="337"/>
      <c r="G91" s="299"/>
      <c r="H91" s="148" t="s">
        <v>233</v>
      </c>
      <c r="I91" s="318"/>
      <c r="J91" s="299"/>
      <c r="K91" s="321"/>
      <c r="L91" s="321"/>
      <c r="M91" s="333"/>
      <c r="N91" s="143" t="s">
        <v>511</v>
      </c>
      <c r="O91" s="143" t="s">
        <v>542</v>
      </c>
      <c r="P91" s="10">
        <v>149</v>
      </c>
      <c r="Q91" s="143" t="s">
        <v>543</v>
      </c>
      <c r="R91" s="201"/>
    </row>
    <row r="92" spans="1:18" s="9" customFormat="1" ht="75" hidden="1" customHeight="1" x14ac:dyDescent="0.3">
      <c r="A92" s="367"/>
      <c r="B92" s="316" t="s">
        <v>212</v>
      </c>
      <c r="C92" s="317" t="s">
        <v>232</v>
      </c>
      <c r="D92" s="356" t="s">
        <v>231</v>
      </c>
      <c r="E92" s="148">
        <v>1</v>
      </c>
      <c r="F92" s="148">
        <v>1</v>
      </c>
      <c r="G92" s="296" t="s">
        <v>230</v>
      </c>
      <c r="H92" s="148" t="s">
        <v>229</v>
      </c>
      <c r="I92" s="317" t="s">
        <v>228</v>
      </c>
      <c r="J92" s="296" t="s">
        <v>228</v>
      </c>
      <c r="K92" s="344">
        <v>0.6</v>
      </c>
      <c r="L92" s="344">
        <v>0.6</v>
      </c>
      <c r="M92" s="332">
        <f>L92/K92*1</f>
        <v>1</v>
      </c>
      <c r="N92" s="143" t="s">
        <v>511</v>
      </c>
      <c r="O92" s="143" t="s">
        <v>512</v>
      </c>
      <c r="P92" s="143" t="s">
        <v>813</v>
      </c>
      <c r="Q92" s="143" t="s">
        <v>812</v>
      </c>
      <c r="R92" s="199" t="s">
        <v>600</v>
      </c>
    </row>
    <row r="93" spans="1:18" s="9" customFormat="1" ht="81.75" hidden="1" customHeight="1" x14ac:dyDescent="0.3">
      <c r="A93" s="367"/>
      <c r="B93" s="316"/>
      <c r="C93" s="317"/>
      <c r="D93" s="356"/>
      <c r="E93" s="148"/>
      <c r="F93" s="148"/>
      <c r="G93" s="297"/>
      <c r="H93" s="148" t="s">
        <v>227</v>
      </c>
      <c r="I93" s="317"/>
      <c r="J93" s="297"/>
      <c r="K93" s="345"/>
      <c r="L93" s="345"/>
      <c r="M93" s="333"/>
      <c r="N93" s="143" t="s">
        <v>511</v>
      </c>
      <c r="O93" s="143" t="s">
        <v>512</v>
      </c>
      <c r="P93" s="143">
        <v>157</v>
      </c>
      <c r="Q93" s="143" t="s">
        <v>516</v>
      </c>
      <c r="R93" s="201"/>
    </row>
    <row r="94" spans="1:18" s="9" customFormat="1" ht="47.25" hidden="1" customHeight="1" x14ac:dyDescent="0.3">
      <c r="A94" s="367"/>
      <c r="B94" s="316"/>
      <c r="C94" s="317" t="s">
        <v>226</v>
      </c>
      <c r="D94" s="356" t="s">
        <v>225</v>
      </c>
      <c r="E94" s="148">
        <v>2</v>
      </c>
      <c r="F94" s="148">
        <v>5</v>
      </c>
      <c r="G94" s="296" t="s">
        <v>224</v>
      </c>
      <c r="H94" s="148" t="s">
        <v>223</v>
      </c>
      <c r="I94" s="317" t="s">
        <v>222</v>
      </c>
      <c r="J94" s="296" t="s">
        <v>222</v>
      </c>
      <c r="K94" s="344">
        <v>1</v>
      </c>
      <c r="L94" s="344">
        <v>1</v>
      </c>
      <c r="M94" s="332">
        <f>L94*K94*1</f>
        <v>1</v>
      </c>
      <c r="N94" s="143" t="s">
        <v>514</v>
      </c>
      <c r="O94" s="143" t="s">
        <v>515</v>
      </c>
      <c r="P94" s="143">
        <v>190</v>
      </c>
      <c r="Q94" s="143" t="s">
        <v>516</v>
      </c>
      <c r="R94" s="199" t="s">
        <v>749</v>
      </c>
    </row>
    <row r="95" spans="1:18" s="9" customFormat="1" ht="42.75" hidden="1" customHeight="1" x14ac:dyDescent="0.3">
      <c r="A95" s="367"/>
      <c r="B95" s="316"/>
      <c r="C95" s="317"/>
      <c r="D95" s="356"/>
      <c r="E95" s="148"/>
      <c r="F95" s="148"/>
      <c r="G95" s="297"/>
      <c r="H95" s="148" t="s">
        <v>221</v>
      </c>
      <c r="I95" s="317"/>
      <c r="J95" s="331"/>
      <c r="K95" s="345"/>
      <c r="L95" s="345"/>
      <c r="M95" s="333"/>
      <c r="N95" s="143" t="s">
        <v>514</v>
      </c>
      <c r="O95" s="143" t="s">
        <v>515</v>
      </c>
      <c r="P95" s="143">
        <v>190</v>
      </c>
      <c r="Q95" s="143" t="s">
        <v>516</v>
      </c>
      <c r="R95" s="201"/>
    </row>
    <row r="96" spans="1:18" s="9" customFormat="1" ht="81.75" customHeight="1" x14ac:dyDescent="0.3">
      <c r="A96" s="367"/>
      <c r="B96" s="316"/>
      <c r="C96" s="148" t="s">
        <v>220</v>
      </c>
      <c r="D96" s="165" t="s">
        <v>219</v>
      </c>
      <c r="E96" s="165" t="s">
        <v>145</v>
      </c>
      <c r="F96" s="165">
        <v>4</v>
      </c>
      <c r="G96" s="165" t="s">
        <v>218</v>
      </c>
      <c r="H96" s="148" t="s">
        <v>217</v>
      </c>
      <c r="I96" s="317"/>
      <c r="J96" s="331"/>
      <c r="K96" s="156">
        <v>12</v>
      </c>
      <c r="L96" s="156">
        <v>0</v>
      </c>
      <c r="M96" s="176" t="s">
        <v>38</v>
      </c>
      <c r="N96" s="143" t="s">
        <v>511</v>
      </c>
      <c r="O96" s="143" t="s">
        <v>661</v>
      </c>
      <c r="P96" s="143">
        <v>157</v>
      </c>
      <c r="Q96" s="146" t="s">
        <v>513</v>
      </c>
      <c r="R96" s="143" t="s">
        <v>601</v>
      </c>
    </row>
    <row r="97" spans="1:103" s="7" customFormat="1" ht="87.75" hidden="1" customHeight="1" x14ac:dyDescent="0.3">
      <c r="A97" s="367"/>
      <c r="B97" s="316"/>
      <c r="C97" s="148" t="s">
        <v>216</v>
      </c>
      <c r="D97" s="156" t="s">
        <v>215</v>
      </c>
      <c r="E97" s="148">
        <v>12</v>
      </c>
      <c r="F97" s="148">
        <v>12</v>
      </c>
      <c r="G97" s="148" t="s">
        <v>214</v>
      </c>
      <c r="H97" s="148" t="s">
        <v>213</v>
      </c>
      <c r="I97" s="317"/>
      <c r="J97" s="331"/>
      <c r="K97" s="156">
        <v>12</v>
      </c>
      <c r="L97" s="156">
        <v>11</v>
      </c>
      <c r="M97" s="169">
        <f>L97/K97*1</f>
        <v>0.91666666666666663</v>
      </c>
      <c r="N97" s="143" t="s">
        <v>511</v>
      </c>
      <c r="O97" s="143" t="s">
        <v>579</v>
      </c>
      <c r="P97" s="143">
        <v>139</v>
      </c>
      <c r="Q97" s="143" t="s">
        <v>578</v>
      </c>
      <c r="R97" s="143" t="s">
        <v>729</v>
      </c>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row>
    <row r="98" spans="1:103" s="9" customFormat="1" ht="45" hidden="1" customHeight="1" x14ac:dyDescent="0.3">
      <c r="A98" s="367"/>
      <c r="B98" s="316"/>
      <c r="C98" s="148" t="s">
        <v>211</v>
      </c>
      <c r="D98" s="165" t="s">
        <v>210</v>
      </c>
      <c r="E98" s="148">
        <v>12</v>
      </c>
      <c r="F98" s="148">
        <v>12</v>
      </c>
      <c r="G98" s="148" t="s">
        <v>209</v>
      </c>
      <c r="H98" s="148" t="s">
        <v>662</v>
      </c>
      <c r="I98" s="317"/>
      <c r="J98" s="331"/>
      <c r="K98" s="156">
        <v>12</v>
      </c>
      <c r="L98" s="156">
        <v>11</v>
      </c>
      <c r="M98" s="169">
        <f>L98/K98*1</f>
        <v>0.91666666666666663</v>
      </c>
      <c r="N98" s="143" t="s">
        <v>514</v>
      </c>
      <c r="O98" s="143" t="s">
        <v>658</v>
      </c>
      <c r="P98" s="143" t="s">
        <v>655</v>
      </c>
      <c r="Q98" s="143" t="s">
        <v>656</v>
      </c>
      <c r="R98" s="143" t="s">
        <v>751</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row>
    <row r="99" spans="1:103" s="9" customFormat="1" ht="47.25" hidden="1" customHeight="1" x14ac:dyDescent="0.3">
      <c r="A99" s="367"/>
      <c r="B99" s="316"/>
      <c r="C99" s="317" t="s">
        <v>211</v>
      </c>
      <c r="D99" s="165" t="s">
        <v>210</v>
      </c>
      <c r="E99" s="148">
        <v>12</v>
      </c>
      <c r="F99" s="148">
        <v>12</v>
      </c>
      <c r="G99" s="148" t="s">
        <v>209</v>
      </c>
      <c r="H99" s="148" t="s">
        <v>208</v>
      </c>
      <c r="I99" s="317"/>
      <c r="J99" s="331"/>
      <c r="K99" s="156">
        <v>12</v>
      </c>
      <c r="L99" s="156">
        <v>11</v>
      </c>
      <c r="M99" s="169">
        <f t="shared" ref="M99" si="3">L99/K99*1</f>
        <v>0.91666666666666663</v>
      </c>
      <c r="N99" s="143" t="s">
        <v>660</v>
      </c>
      <c r="O99" s="143" t="s">
        <v>659</v>
      </c>
      <c r="P99" s="143" t="s">
        <v>657</v>
      </c>
      <c r="Q99" s="143" t="s">
        <v>656</v>
      </c>
      <c r="R99" s="143" t="s">
        <v>663</v>
      </c>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row>
    <row r="100" spans="1:103" s="9" customFormat="1" ht="111" customHeight="1" x14ac:dyDescent="0.3">
      <c r="A100" s="367"/>
      <c r="B100" s="316"/>
      <c r="C100" s="317"/>
      <c r="D100" s="165" t="s">
        <v>207</v>
      </c>
      <c r="E100" s="148">
        <v>12</v>
      </c>
      <c r="F100" s="148">
        <v>12</v>
      </c>
      <c r="G100" s="148" t="s">
        <v>206</v>
      </c>
      <c r="H100" s="148" t="s">
        <v>205</v>
      </c>
      <c r="I100" s="317"/>
      <c r="J100" s="297"/>
      <c r="K100" s="156">
        <v>1</v>
      </c>
      <c r="L100" s="156" t="s">
        <v>38</v>
      </c>
      <c r="M100" s="179" t="s">
        <v>38</v>
      </c>
      <c r="N100" s="143" t="s">
        <v>776</v>
      </c>
      <c r="O100" s="143" t="s">
        <v>777</v>
      </c>
      <c r="P100" s="143" t="s">
        <v>664</v>
      </c>
      <c r="Q100" s="143" t="s">
        <v>778</v>
      </c>
      <c r="R100" s="143" t="s">
        <v>602</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row>
    <row r="101" spans="1:103" s="9" customFormat="1" ht="114" hidden="1" customHeight="1" x14ac:dyDescent="0.3">
      <c r="A101" s="367"/>
      <c r="B101" s="316"/>
      <c r="C101" s="317" t="s">
        <v>204</v>
      </c>
      <c r="D101" s="317" t="s">
        <v>203</v>
      </c>
      <c r="E101" s="317">
        <v>1</v>
      </c>
      <c r="F101" s="317">
        <v>1</v>
      </c>
      <c r="G101" s="296" t="s">
        <v>202</v>
      </c>
      <c r="H101" s="148" t="s">
        <v>201</v>
      </c>
      <c r="I101" s="317" t="s">
        <v>200</v>
      </c>
      <c r="J101" s="296" t="s">
        <v>200</v>
      </c>
      <c r="K101" s="344">
        <v>1</v>
      </c>
      <c r="L101" s="344">
        <v>1</v>
      </c>
      <c r="M101" s="332">
        <f>L101*K101*1</f>
        <v>1</v>
      </c>
      <c r="N101" s="143" t="s">
        <v>665</v>
      </c>
      <c r="O101" s="143" t="s">
        <v>668</v>
      </c>
      <c r="P101" s="143" t="s">
        <v>667</v>
      </c>
      <c r="Q101" s="143" t="s">
        <v>666</v>
      </c>
      <c r="R101" s="199" t="s">
        <v>750</v>
      </c>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row>
    <row r="102" spans="1:103" s="9" customFormat="1" ht="128.25" hidden="1" customHeight="1" x14ac:dyDescent="0.3">
      <c r="A102" s="367"/>
      <c r="B102" s="316"/>
      <c r="C102" s="317"/>
      <c r="D102" s="317"/>
      <c r="E102" s="317"/>
      <c r="F102" s="317"/>
      <c r="G102" s="331"/>
      <c r="H102" s="148" t="s">
        <v>199</v>
      </c>
      <c r="I102" s="317"/>
      <c r="J102" s="331"/>
      <c r="K102" s="346"/>
      <c r="L102" s="346"/>
      <c r="M102" s="347"/>
      <c r="N102" s="143" t="s">
        <v>628</v>
      </c>
      <c r="O102" s="143" t="s">
        <v>636</v>
      </c>
      <c r="P102" s="143" t="s">
        <v>626</v>
      </c>
      <c r="Q102" s="143" t="s">
        <v>670</v>
      </c>
      <c r="R102" s="200"/>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row>
    <row r="103" spans="1:103" s="9" customFormat="1" ht="81" hidden="1" customHeight="1" x14ac:dyDescent="0.3">
      <c r="A103" s="367"/>
      <c r="B103" s="316"/>
      <c r="C103" s="317"/>
      <c r="D103" s="317"/>
      <c r="E103" s="317"/>
      <c r="F103" s="317"/>
      <c r="G103" s="297"/>
      <c r="H103" s="148" t="s">
        <v>198</v>
      </c>
      <c r="I103" s="317"/>
      <c r="J103" s="297"/>
      <c r="K103" s="345"/>
      <c r="L103" s="345"/>
      <c r="M103" s="333"/>
      <c r="N103" s="143" t="s">
        <v>628</v>
      </c>
      <c r="O103" s="143" t="s">
        <v>636</v>
      </c>
      <c r="P103" s="143" t="s">
        <v>626</v>
      </c>
      <c r="Q103" s="143" t="s">
        <v>669</v>
      </c>
      <c r="R103" s="201"/>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row>
    <row r="104" spans="1:103" s="13" customFormat="1" ht="63" hidden="1" customHeight="1" x14ac:dyDescent="0.3">
      <c r="A104" s="367"/>
      <c r="B104" s="316" t="s">
        <v>197</v>
      </c>
      <c r="C104" s="317" t="s">
        <v>196</v>
      </c>
      <c r="D104" s="317" t="s">
        <v>195</v>
      </c>
      <c r="E104" s="148">
        <v>12</v>
      </c>
      <c r="F104" s="148">
        <v>12</v>
      </c>
      <c r="G104" s="296" t="s">
        <v>194</v>
      </c>
      <c r="H104" s="148" t="s">
        <v>193</v>
      </c>
      <c r="I104" s="317" t="s">
        <v>169</v>
      </c>
      <c r="J104" s="296" t="s">
        <v>169</v>
      </c>
      <c r="K104" s="344">
        <v>12</v>
      </c>
      <c r="L104" s="344">
        <v>6</v>
      </c>
      <c r="M104" s="357">
        <f>L104/K104</f>
        <v>0.5</v>
      </c>
      <c r="N104" s="143" t="s">
        <v>544</v>
      </c>
      <c r="O104" s="143" t="s">
        <v>545</v>
      </c>
      <c r="P104" s="143">
        <v>43</v>
      </c>
      <c r="Q104" s="143" t="s">
        <v>574</v>
      </c>
      <c r="R104" s="199" t="s">
        <v>743</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row>
    <row r="105" spans="1:103" s="13" customFormat="1" ht="99.75" hidden="1" customHeight="1" x14ac:dyDescent="0.3">
      <c r="A105" s="367"/>
      <c r="B105" s="316"/>
      <c r="C105" s="317"/>
      <c r="D105" s="317"/>
      <c r="E105" s="148"/>
      <c r="F105" s="148"/>
      <c r="G105" s="297"/>
      <c r="H105" s="148" t="s">
        <v>192</v>
      </c>
      <c r="I105" s="317"/>
      <c r="J105" s="331"/>
      <c r="K105" s="345"/>
      <c r="L105" s="345"/>
      <c r="M105" s="357"/>
      <c r="N105" s="143" t="s">
        <v>572</v>
      </c>
      <c r="O105" s="143" t="s">
        <v>571</v>
      </c>
      <c r="P105" s="143">
        <v>180</v>
      </c>
      <c r="Q105" s="143" t="s">
        <v>570</v>
      </c>
      <c r="R105" s="201"/>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row>
    <row r="106" spans="1:103" s="13" customFormat="1" ht="132" hidden="1" customHeight="1" x14ac:dyDescent="0.3">
      <c r="A106" s="367"/>
      <c r="B106" s="316"/>
      <c r="C106" s="317"/>
      <c r="D106" s="148" t="s">
        <v>191</v>
      </c>
      <c r="E106" s="148">
        <v>25</v>
      </c>
      <c r="F106" s="148">
        <v>50</v>
      </c>
      <c r="G106" s="148" t="s">
        <v>190</v>
      </c>
      <c r="H106" s="148" t="s">
        <v>189</v>
      </c>
      <c r="I106" s="317"/>
      <c r="J106" s="331"/>
      <c r="K106" s="156">
        <v>5</v>
      </c>
      <c r="L106" s="156">
        <v>5</v>
      </c>
      <c r="M106" s="180">
        <f>L106/K106</f>
        <v>1</v>
      </c>
      <c r="N106" s="143" t="s">
        <v>544</v>
      </c>
      <c r="O106" s="143" t="s">
        <v>545</v>
      </c>
      <c r="P106" s="10">
        <v>45</v>
      </c>
      <c r="Q106" s="143" t="s">
        <v>546</v>
      </c>
      <c r="R106" s="143" t="s">
        <v>738</v>
      </c>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row>
    <row r="107" spans="1:103" s="13" customFormat="1" ht="40.5" hidden="1" customHeight="1" x14ac:dyDescent="0.3">
      <c r="A107" s="367"/>
      <c r="B107" s="316"/>
      <c r="C107" s="317"/>
      <c r="D107" s="148" t="s">
        <v>188</v>
      </c>
      <c r="E107" s="148">
        <v>40</v>
      </c>
      <c r="F107" s="148">
        <v>100</v>
      </c>
      <c r="G107" s="148" t="s">
        <v>187</v>
      </c>
      <c r="H107" s="148" t="s">
        <v>186</v>
      </c>
      <c r="I107" s="317"/>
      <c r="J107" s="331"/>
      <c r="K107" s="156">
        <v>1</v>
      </c>
      <c r="L107" s="156">
        <v>1</v>
      </c>
      <c r="M107" s="169">
        <f>L107/K107*1</f>
        <v>1</v>
      </c>
      <c r="N107" s="143" t="s">
        <v>544</v>
      </c>
      <c r="O107" s="143" t="s">
        <v>545</v>
      </c>
      <c r="P107" s="10">
        <v>45</v>
      </c>
      <c r="Q107" s="143" t="s">
        <v>546</v>
      </c>
      <c r="R107" s="143" t="s">
        <v>737</v>
      </c>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row>
    <row r="108" spans="1:103" s="13" customFormat="1" ht="42.75" hidden="1" customHeight="1" x14ac:dyDescent="0.3">
      <c r="A108" s="367"/>
      <c r="B108" s="316"/>
      <c r="C108" s="317"/>
      <c r="D108" s="148" t="s">
        <v>185</v>
      </c>
      <c r="E108" s="148">
        <v>20</v>
      </c>
      <c r="F108" s="148">
        <v>35</v>
      </c>
      <c r="G108" s="148" t="s">
        <v>184</v>
      </c>
      <c r="H108" s="148" t="s">
        <v>183</v>
      </c>
      <c r="I108" s="317"/>
      <c r="J108" s="331"/>
      <c r="K108" s="156">
        <v>1</v>
      </c>
      <c r="L108" s="156">
        <v>1</v>
      </c>
      <c r="M108" s="169">
        <f>L108/K108*1</f>
        <v>1</v>
      </c>
      <c r="N108" s="143" t="s">
        <v>544</v>
      </c>
      <c r="O108" s="143" t="s">
        <v>545</v>
      </c>
      <c r="P108" s="10">
        <v>45</v>
      </c>
      <c r="Q108" s="143" t="s">
        <v>546</v>
      </c>
      <c r="R108" s="143" t="s">
        <v>726</v>
      </c>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row>
    <row r="109" spans="1:103" s="13" customFormat="1" ht="91.5" customHeight="1" x14ac:dyDescent="0.3">
      <c r="A109" s="367"/>
      <c r="B109" s="316"/>
      <c r="C109" s="317"/>
      <c r="D109" s="317" t="s">
        <v>182</v>
      </c>
      <c r="E109" s="317">
        <v>1</v>
      </c>
      <c r="F109" s="317">
        <v>1</v>
      </c>
      <c r="G109" s="296" t="s">
        <v>181</v>
      </c>
      <c r="H109" s="148" t="s">
        <v>180</v>
      </c>
      <c r="I109" s="317"/>
      <c r="J109" s="331"/>
      <c r="K109" s="344">
        <v>1</v>
      </c>
      <c r="L109" s="344" t="s">
        <v>38</v>
      </c>
      <c r="M109" s="358" t="s">
        <v>38</v>
      </c>
      <c r="N109" s="143" t="s">
        <v>674</v>
      </c>
      <c r="O109" s="143" t="s">
        <v>673</v>
      </c>
      <c r="P109" s="143" t="s">
        <v>671</v>
      </c>
      <c r="Q109" s="143" t="s">
        <v>672</v>
      </c>
      <c r="R109" s="199" t="s">
        <v>648</v>
      </c>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row>
    <row r="110" spans="1:103" s="13" customFormat="1" ht="84.75" customHeight="1" x14ac:dyDescent="0.3">
      <c r="A110" s="367"/>
      <c r="B110" s="316"/>
      <c r="C110" s="317"/>
      <c r="D110" s="317"/>
      <c r="E110" s="317"/>
      <c r="F110" s="317"/>
      <c r="G110" s="297"/>
      <c r="H110" s="148" t="s">
        <v>179</v>
      </c>
      <c r="I110" s="317"/>
      <c r="J110" s="331"/>
      <c r="K110" s="345"/>
      <c r="L110" s="345"/>
      <c r="M110" s="359"/>
      <c r="N110" s="143" t="s">
        <v>678</v>
      </c>
      <c r="O110" s="143" t="s">
        <v>677</v>
      </c>
      <c r="P110" s="143" t="s">
        <v>676</v>
      </c>
      <c r="Q110" s="143" t="s">
        <v>675</v>
      </c>
      <c r="R110" s="201"/>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row>
    <row r="111" spans="1:103" s="13" customFormat="1" ht="99.75" hidden="1" customHeight="1" x14ac:dyDescent="0.3">
      <c r="A111" s="367"/>
      <c r="B111" s="316"/>
      <c r="C111" s="317"/>
      <c r="D111" s="148" t="s">
        <v>178</v>
      </c>
      <c r="E111" s="148">
        <v>1</v>
      </c>
      <c r="F111" s="148">
        <v>1</v>
      </c>
      <c r="G111" s="148" t="s">
        <v>177</v>
      </c>
      <c r="H111" s="148" t="s">
        <v>176</v>
      </c>
      <c r="I111" s="317"/>
      <c r="J111" s="331"/>
      <c r="K111" s="156">
        <v>1</v>
      </c>
      <c r="L111" s="156">
        <v>1</v>
      </c>
      <c r="M111" s="169">
        <v>1</v>
      </c>
      <c r="N111" s="143" t="s">
        <v>678</v>
      </c>
      <c r="O111" s="143" t="s">
        <v>681</v>
      </c>
      <c r="P111" s="143" t="s">
        <v>680</v>
      </c>
      <c r="Q111" s="143" t="s">
        <v>679</v>
      </c>
      <c r="R111" s="143" t="s">
        <v>747</v>
      </c>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row>
    <row r="112" spans="1:103" s="13" customFormat="1" ht="119.25" hidden="1" customHeight="1" x14ac:dyDescent="0.3">
      <c r="A112" s="367"/>
      <c r="B112" s="316"/>
      <c r="C112" s="317"/>
      <c r="D112" s="148" t="s">
        <v>175</v>
      </c>
      <c r="E112" s="148">
        <v>20</v>
      </c>
      <c r="F112" s="148">
        <v>35</v>
      </c>
      <c r="G112" s="148" t="s">
        <v>174</v>
      </c>
      <c r="H112" s="148" t="s">
        <v>173</v>
      </c>
      <c r="I112" s="317"/>
      <c r="J112" s="297"/>
      <c r="K112" s="178">
        <v>0.05</v>
      </c>
      <c r="L112" s="178">
        <v>0.04</v>
      </c>
      <c r="M112" s="169">
        <f>L112/K112*1</f>
        <v>0.79999999999999993</v>
      </c>
      <c r="N112" s="143" t="s">
        <v>678</v>
      </c>
      <c r="O112" s="143" t="s">
        <v>683</v>
      </c>
      <c r="P112" s="143" t="s">
        <v>684</v>
      </c>
      <c r="Q112" s="143" t="s">
        <v>682</v>
      </c>
      <c r="R112" s="143" t="s">
        <v>798</v>
      </c>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row>
    <row r="113" spans="1:103" s="13" customFormat="1" ht="76.5" hidden="1" customHeight="1" x14ac:dyDescent="0.3">
      <c r="A113" s="367"/>
      <c r="B113" s="316"/>
      <c r="C113" s="317" t="s">
        <v>172</v>
      </c>
      <c r="D113" s="148" t="s">
        <v>171</v>
      </c>
      <c r="E113" s="157">
        <v>3</v>
      </c>
      <c r="F113" s="157">
        <v>10</v>
      </c>
      <c r="G113" s="148" t="s">
        <v>96</v>
      </c>
      <c r="H113" s="148" t="s">
        <v>170</v>
      </c>
      <c r="I113" s="317" t="s">
        <v>169</v>
      </c>
      <c r="J113" s="296" t="s">
        <v>169</v>
      </c>
      <c r="K113" s="178">
        <v>0.05</v>
      </c>
      <c r="L113" s="178">
        <v>0.03</v>
      </c>
      <c r="M113" s="181">
        <f>L113/K113*1</f>
        <v>0.6</v>
      </c>
      <c r="N113" s="143" t="s">
        <v>514</v>
      </c>
      <c r="O113" s="143" t="s">
        <v>515</v>
      </c>
      <c r="P113" s="143">
        <v>190</v>
      </c>
      <c r="Q113" s="143" t="s">
        <v>516</v>
      </c>
      <c r="R113" s="143" t="s">
        <v>603</v>
      </c>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row>
    <row r="114" spans="1:103" s="13" customFormat="1" ht="45.75" hidden="1" customHeight="1" x14ac:dyDescent="0.3">
      <c r="A114" s="367"/>
      <c r="B114" s="316"/>
      <c r="C114" s="317"/>
      <c r="D114" s="317" t="s">
        <v>168</v>
      </c>
      <c r="E114" s="363">
        <v>0.3</v>
      </c>
      <c r="F114" s="363">
        <v>0.9</v>
      </c>
      <c r="G114" s="298" t="s">
        <v>167</v>
      </c>
      <c r="H114" s="148" t="s">
        <v>166</v>
      </c>
      <c r="I114" s="317"/>
      <c r="J114" s="331"/>
      <c r="K114" s="344">
        <v>1</v>
      </c>
      <c r="L114" s="344">
        <v>1</v>
      </c>
      <c r="M114" s="332">
        <f>L114/K114*1</f>
        <v>1</v>
      </c>
      <c r="N114" s="143" t="s">
        <v>514</v>
      </c>
      <c r="O114" s="143" t="s">
        <v>573</v>
      </c>
      <c r="P114" s="10">
        <v>186</v>
      </c>
      <c r="Q114" s="143" t="s">
        <v>526</v>
      </c>
      <c r="R114" s="199" t="s">
        <v>685</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row>
    <row r="115" spans="1:103" s="13" customFormat="1" ht="33.75" hidden="1" customHeight="1" x14ac:dyDescent="0.3">
      <c r="A115" s="367"/>
      <c r="B115" s="316"/>
      <c r="C115" s="317"/>
      <c r="D115" s="317"/>
      <c r="E115" s="363"/>
      <c r="F115" s="363"/>
      <c r="G115" s="299"/>
      <c r="H115" s="148" t="s">
        <v>165</v>
      </c>
      <c r="I115" s="317"/>
      <c r="J115" s="331"/>
      <c r="K115" s="345"/>
      <c r="L115" s="345"/>
      <c r="M115" s="333"/>
      <c r="N115" s="143" t="s">
        <v>514</v>
      </c>
      <c r="O115" s="143" t="s">
        <v>573</v>
      </c>
      <c r="P115" s="10">
        <v>187</v>
      </c>
      <c r="Q115" s="143" t="s">
        <v>526</v>
      </c>
      <c r="R115" s="201"/>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row>
    <row r="116" spans="1:103" s="13" customFormat="1" ht="84.75" hidden="1" customHeight="1" x14ac:dyDescent="0.3">
      <c r="A116" s="367"/>
      <c r="B116" s="316"/>
      <c r="C116" s="317"/>
      <c r="D116" s="148" t="s">
        <v>164</v>
      </c>
      <c r="E116" s="148">
        <v>1</v>
      </c>
      <c r="F116" s="148">
        <v>1</v>
      </c>
      <c r="G116" s="148" t="s">
        <v>163</v>
      </c>
      <c r="H116" s="148" t="s">
        <v>162</v>
      </c>
      <c r="I116" s="317"/>
      <c r="J116" s="297"/>
      <c r="K116" s="156">
        <v>0.5</v>
      </c>
      <c r="L116" s="156">
        <v>0.3</v>
      </c>
      <c r="M116" s="181">
        <f>L116/K116*1</f>
        <v>0.6</v>
      </c>
      <c r="N116" s="143" t="s">
        <v>514</v>
      </c>
      <c r="O116" s="143" t="s">
        <v>515</v>
      </c>
      <c r="P116" s="143">
        <v>190</v>
      </c>
      <c r="Q116" s="143" t="s">
        <v>516</v>
      </c>
      <c r="R116" s="143" t="s">
        <v>739</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row>
    <row r="117" spans="1:103" s="13" customFormat="1" ht="51.75" hidden="1" customHeight="1" x14ac:dyDescent="0.3">
      <c r="A117" s="367"/>
      <c r="B117" s="316" t="s">
        <v>161</v>
      </c>
      <c r="C117" s="317" t="s">
        <v>160</v>
      </c>
      <c r="D117" s="317" t="s">
        <v>159</v>
      </c>
      <c r="E117" s="317">
        <v>1</v>
      </c>
      <c r="F117" s="317">
        <v>1</v>
      </c>
      <c r="G117" s="296" t="s">
        <v>158</v>
      </c>
      <c r="H117" s="148" t="s">
        <v>157</v>
      </c>
      <c r="I117" s="317" t="s">
        <v>156</v>
      </c>
      <c r="J117" s="296" t="s">
        <v>156</v>
      </c>
      <c r="K117" s="344">
        <v>0.5</v>
      </c>
      <c r="L117" s="344">
        <v>0.3</v>
      </c>
      <c r="M117" s="360">
        <f>L117/K117*1</f>
        <v>0.6</v>
      </c>
      <c r="N117" s="143" t="s">
        <v>814</v>
      </c>
      <c r="O117" s="143" t="s">
        <v>815</v>
      </c>
      <c r="P117" s="143" t="s">
        <v>816</v>
      </c>
      <c r="Q117" s="143" t="s">
        <v>817</v>
      </c>
      <c r="R117" s="199" t="s">
        <v>688</v>
      </c>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row>
    <row r="118" spans="1:103" s="13" customFormat="1" ht="33" hidden="1" customHeight="1" x14ac:dyDescent="0.3">
      <c r="A118" s="367"/>
      <c r="B118" s="316"/>
      <c r="C118" s="317"/>
      <c r="D118" s="317"/>
      <c r="E118" s="317"/>
      <c r="F118" s="317"/>
      <c r="G118" s="331"/>
      <c r="H118" s="148" t="s">
        <v>155</v>
      </c>
      <c r="I118" s="317"/>
      <c r="J118" s="331"/>
      <c r="K118" s="346"/>
      <c r="L118" s="346"/>
      <c r="M118" s="361"/>
      <c r="N118" s="143" t="s">
        <v>577</v>
      </c>
      <c r="O118" s="143" t="s">
        <v>576</v>
      </c>
      <c r="P118" s="143">
        <v>52</v>
      </c>
      <c r="Q118" s="143" t="s">
        <v>575</v>
      </c>
      <c r="R118" s="200"/>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row>
    <row r="119" spans="1:103" s="13" customFormat="1" ht="40.5" hidden="1" customHeight="1" x14ac:dyDescent="0.3">
      <c r="A119" s="367"/>
      <c r="B119" s="316"/>
      <c r="C119" s="317"/>
      <c r="D119" s="317"/>
      <c r="E119" s="317"/>
      <c r="F119" s="317"/>
      <c r="G119" s="297"/>
      <c r="H119" s="148" t="s">
        <v>154</v>
      </c>
      <c r="I119" s="317"/>
      <c r="J119" s="297"/>
      <c r="K119" s="345"/>
      <c r="L119" s="345"/>
      <c r="M119" s="362"/>
      <c r="N119" s="10"/>
      <c r="O119" s="10"/>
      <c r="P119" s="10"/>
      <c r="Q119" s="10"/>
      <c r="R119" s="201"/>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row>
    <row r="120" spans="1:103" s="9" customFormat="1" ht="100.5" customHeight="1" x14ac:dyDescent="0.3">
      <c r="A120" s="367"/>
      <c r="B120" s="316" t="s">
        <v>152</v>
      </c>
      <c r="C120" s="148" t="s">
        <v>151</v>
      </c>
      <c r="D120" s="148" t="s">
        <v>150</v>
      </c>
      <c r="E120" s="148">
        <v>150</v>
      </c>
      <c r="F120" s="148">
        <v>500</v>
      </c>
      <c r="G120" s="148" t="s">
        <v>149</v>
      </c>
      <c r="H120" s="165" t="s">
        <v>148</v>
      </c>
      <c r="I120" s="148" t="s">
        <v>129</v>
      </c>
      <c r="J120" s="148" t="s">
        <v>129</v>
      </c>
      <c r="K120" s="178">
        <v>0.1</v>
      </c>
      <c r="L120" s="178">
        <v>0</v>
      </c>
      <c r="M120" s="167">
        <f>L120/K120*1</f>
        <v>0</v>
      </c>
      <c r="N120" s="143" t="s">
        <v>538</v>
      </c>
      <c r="O120" s="143" t="s">
        <v>539</v>
      </c>
      <c r="P120" s="10">
        <v>212</v>
      </c>
      <c r="Q120" s="143" t="s">
        <v>540</v>
      </c>
      <c r="R120" s="146" t="s">
        <v>686</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row>
    <row r="121" spans="1:103" s="9" customFormat="1" ht="88.5" hidden="1" customHeight="1" x14ac:dyDescent="0.3">
      <c r="A121" s="367"/>
      <c r="B121" s="316"/>
      <c r="C121" s="317" t="s">
        <v>147</v>
      </c>
      <c r="D121" s="317" t="s">
        <v>146</v>
      </c>
      <c r="E121" s="317" t="s">
        <v>145</v>
      </c>
      <c r="F121" s="317">
        <v>5</v>
      </c>
      <c r="G121" s="296" t="s">
        <v>144</v>
      </c>
      <c r="H121" s="165" t="s">
        <v>143</v>
      </c>
      <c r="I121" s="148" t="s">
        <v>129</v>
      </c>
      <c r="J121" s="148" t="s">
        <v>129</v>
      </c>
      <c r="K121" s="344">
        <v>18</v>
      </c>
      <c r="L121" s="344">
        <v>8</v>
      </c>
      <c r="M121" s="357">
        <f>L121/K121</f>
        <v>0.44444444444444442</v>
      </c>
      <c r="N121" s="143" t="s">
        <v>547</v>
      </c>
      <c r="O121" s="143" t="s">
        <v>548</v>
      </c>
      <c r="P121" s="143">
        <v>202</v>
      </c>
      <c r="Q121" s="143" t="s">
        <v>549</v>
      </c>
      <c r="R121" s="204" t="s">
        <v>711</v>
      </c>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row>
    <row r="122" spans="1:103" s="9" customFormat="1" ht="92.4" hidden="1" x14ac:dyDescent="0.3">
      <c r="A122" s="367"/>
      <c r="B122" s="316"/>
      <c r="C122" s="317"/>
      <c r="D122" s="317"/>
      <c r="E122" s="317"/>
      <c r="F122" s="317"/>
      <c r="G122" s="297"/>
      <c r="H122" s="148" t="s">
        <v>142</v>
      </c>
      <c r="I122" s="148" t="s">
        <v>129</v>
      </c>
      <c r="J122" s="148" t="s">
        <v>129</v>
      </c>
      <c r="K122" s="345"/>
      <c r="L122" s="345"/>
      <c r="M122" s="357"/>
      <c r="N122" s="143" t="s">
        <v>547</v>
      </c>
      <c r="O122" s="143" t="s">
        <v>548</v>
      </c>
      <c r="P122" s="143" t="s">
        <v>714</v>
      </c>
      <c r="Q122" s="143" t="s">
        <v>549</v>
      </c>
      <c r="R122" s="205"/>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row>
    <row r="123" spans="1:103" s="9" customFormat="1" ht="85.5" customHeight="1" x14ac:dyDescent="0.3">
      <c r="A123" s="367"/>
      <c r="B123" s="316"/>
      <c r="C123" s="317" t="s">
        <v>141</v>
      </c>
      <c r="D123" s="317" t="s">
        <v>712</v>
      </c>
      <c r="E123" s="317">
        <v>75</v>
      </c>
      <c r="F123" s="317">
        <v>200</v>
      </c>
      <c r="G123" s="296" t="s">
        <v>140</v>
      </c>
      <c r="H123" s="165" t="s">
        <v>139</v>
      </c>
      <c r="I123" s="148" t="s">
        <v>129</v>
      </c>
      <c r="J123" s="148" t="s">
        <v>129</v>
      </c>
      <c r="K123" s="344">
        <v>11</v>
      </c>
      <c r="L123" s="344">
        <v>4</v>
      </c>
      <c r="M123" s="364">
        <f t="shared" ref="M123" si="4">L123/K123*1</f>
        <v>0.36363636363636365</v>
      </c>
      <c r="N123" s="143" t="s">
        <v>547</v>
      </c>
      <c r="O123" s="143" t="s">
        <v>548</v>
      </c>
      <c r="P123" s="10">
        <v>203</v>
      </c>
      <c r="Q123" s="143" t="s">
        <v>550</v>
      </c>
      <c r="R123" s="204" t="s">
        <v>713</v>
      </c>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9" customFormat="1" ht="69" customHeight="1" x14ac:dyDescent="0.3">
      <c r="A124" s="367"/>
      <c r="B124" s="316"/>
      <c r="C124" s="317"/>
      <c r="D124" s="317"/>
      <c r="E124" s="317"/>
      <c r="F124" s="317"/>
      <c r="G124" s="297"/>
      <c r="H124" s="165" t="s">
        <v>138</v>
      </c>
      <c r="I124" s="148" t="s">
        <v>129</v>
      </c>
      <c r="J124" s="148" t="s">
        <v>129</v>
      </c>
      <c r="K124" s="345"/>
      <c r="L124" s="345"/>
      <c r="M124" s="365"/>
      <c r="N124" s="143" t="s">
        <v>547</v>
      </c>
      <c r="O124" s="143" t="s">
        <v>548</v>
      </c>
      <c r="P124" s="10">
        <v>203</v>
      </c>
      <c r="Q124" s="143" t="s">
        <v>550</v>
      </c>
      <c r="R124" s="205"/>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row>
    <row r="125" spans="1:103" s="9" customFormat="1" ht="59.25" hidden="1" customHeight="1" x14ac:dyDescent="0.3">
      <c r="A125" s="367"/>
      <c r="B125" s="316"/>
      <c r="C125" s="148" t="s">
        <v>137</v>
      </c>
      <c r="D125" s="148" t="s">
        <v>136</v>
      </c>
      <c r="E125" s="148">
        <v>17</v>
      </c>
      <c r="F125" s="148">
        <v>17</v>
      </c>
      <c r="G125" s="148" t="s">
        <v>135</v>
      </c>
      <c r="H125" s="165" t="s">
        <v>134</v>
      </c>
      <c r="I125" s="148" t="s">
        <v>129</v>
      </c>
      <c r="J125" s="148" t="s">
        <v>129</v>
      </c>
      <c r="K125" s="182">
        <v>17</v>
      </c>
      <c r="L125" s="156">
        <v>17</v>
      </c>
      <c r="M125" s="169">
        <f>L125/K125*1</f>
        <v>1</v>
      </c>
      <c r="N125" s="143" t="s">
        <v>715</v>
      </c>
      <c r="O125" s="143" t="s">
        <v>716</v>
      </c>
      <c r="P125" s="10">
        <v>205</v>
      </c>
      <c r="Q125" s="143" t="s">
        <v>717</v>
      </c>
      <c r="R125" s="146" t="s">
        <v>801</v>
      </c>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row>
    <row r="126" spans="1:103" s="9" customFormat="1" ht="30.75" hidden="1" customHeight="1" x14ac:dyDescent="0.3">
      <c r="A126" s="367"/>
      <c r="B126" s="316"/>
      <c r="C126" s="317" t="s">
        <v>133</v>
      </c>
      <c r="D126" s="317" t="s">
        <v>132</v>
      </c>
      <c r="E126" s="298">
        <v>0.35</v>
      </c>
      <c r="F126" s="298">
        <v>0.92</v>
      </c>
      <c r="G126" s="296" t="s">
        <v>131</v>
      </c>
      <c r="H126" s="165" t="s">
        <v>130</v>
      </c>
      <c r="I126" s="317" t="s">
        <v>129</v>
      </c>
      <c r="J126" s="296" t="s">
        <v>129</v>
      </c>
      <c r="K126" s="296">
        <v>35</v>
      </c>
      <c r="L126" s="320">
        <v>0.35</v>
      </c>
      <c r="M126" s="332">
        <v>1</v>
      </c>
      <c r="N126" s="143" t="s">
        <v>718</v>
      </c>
      <c r="O126" s="143" t="s">
        <v>719</v>
      </c>
      <c r="P126" s="143">
        <v>213</v>
      </c>
      <c r="Q126" s="143" t="s">
        <v>720</v>
      </c>
      <c r="R126" s="199" t="s">
        <v>649</v>
      </c>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row>
    <row r="127" spans="1:103" s="9" customFormat="1" ht="31.5" hidden="1" customHeight="1" x14ac:dyDescent="0.3">
      <c r="A127" s="367"/>
      <c r="B127" s="316"/>
      <c r="C127" s="317"/>
      <c r="D127" s="317"/>
      <c r="E127" s="299"/>
      <c r="F127" s="299"/>
      <c r="G127" s="297"/>
      <c r="H127" s="148" t="s">
        <v>128</v>
      </c>
      <c r="I127" s="317"/>
      <c r="J127" s="297"/>
      <c r="K127" s="297"/>
      <c r="L127" s="321"/>
      <c r="M127" s="333"/>
      <c r="N127" s="143" t="s">
        <v>718</v>
      </c>
      <c r="O127" s="143" t="s">
        <v>719</v>
      </c>
      <c r="P127" s="143">
        <v>213</v>
      </c>
      <c r="Q127" s="143" t="s">
        <v>720</v>
      </c>
      <c r="R127" s="201"/>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row>
    <row r="128" spans="1:103" s="9" customFormat="1" ht="69" hidden="1" customHeight="1" x14ac:dyDescent="0.3">
      <c r="A128" s="367"/>
      <c r="B128" s="316"/>
      <c r="C128" s="148" t="s">
        <v>127</v>
      </c>
      <c r="D128" s="148" t="s">
        <v>126</v>
      </c>
      <c r="E128" s="148">
        <v>9</v>
      </c>
      <c r="F128" s="148">
        <v>27</v>
      </c>
      <c r="G128" s="148" t="s">
        <v>125</v>
      </c>
      <c r="H128" s="165" t="s">
        <v>124</v>
      </c>
      <c r="I128" s="148" t="s">
        <v>119</v>
      </c>
      <c r="J128" s="148" t="s">
        <v>119</v>
      </c>
      <c r="K128" s="148">
        <v>9</v>
      </c>
      <c r="L128" s="156">
        <v>6</v>
      </c>
      <c r="M128" s="181">
        <f>L128/K128*1</f>
        <v>0.66666666666666663</v>
      </c>
      <c r="N128" s="143" t="s">
        <v>535</v>
      </c>
      <c r="O128" s="143" t="s">
        <v>536</v>
      </c>
      <c r="P128" s="10">
        <v>59</v>
      </c>
      <c r="Q128" s="143" t="s">
        <v>551</v>
      </c>
      <c r="R128" s="143" t="s">
        <v>650</v>
      </c>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row>
    <row r="129" spans="1:103" s="9" customFormat="1" ht="79.5" hidden="1" customHeight="1" x14ac:dyDescent="0.3">
      <c r="A129" s="367"/>
      <c r="B129" s="316"/>
      <c r="C129" s="148" t="s">
        <v>123</v>
      </c>
      <c r="D129" s="148" t="s">
        <v>122</v>
      </c>
      <c r="E129" s="149">
        <v>0.3</v>
      </c>
      <c r="F129" s="149">
        <v>0.9</v>
      </c>
      <c r="G129" s="149" t="s">
        <v>121</v>
      </c>
      <c r="H129" s="148" t="s">
        <v>120</v>
      </c>
      <c r="I129" s="148" t="s">
        <v>119</v>
      </c>
      <c r="J129" s="148" t="s">
        <v>119</v>
      </c>
      <c r="K129" s="148">
        <v>30</v>
      </c>
      <c r="L129" s="156">
        <v>30</v>
      </c>
      <c r="M129" s="169">
        <f>L129/K129*1</f>
        <v>1</v>
      </c>
      <c r="N129" s="143" t="s">
        <v>724</v>
      </c>
      <c r="O129" s="143" t="s">
        <v>723</v>
      </c>
      <c r="P129" s="143" t="s">
        <v>721</v>
      </c>
      <c r="Q129" s="143" t="s">
        <v>722</v>
      </c>
      <c r="R129" s="146" t="s">
        <v>802</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row>
    <row r="130" spans="1:103" s="14" customFormat="1" ht="44.25" hidden="1" customHeight="1" x14ac:dyDescent="0.3">
      <c r="A130" s="367"/>
      <c r="B130" s="316" t="s">
        <v>118</v>
      </c>
      <c r="C130" s="317" t="s">
        <v>117</v>
      </c>
      <c r="D130" s="148" t="s">
        <v>116</v>
      </c>
      <c r="E130" s="148">
        <v>12</v>
      </c>
      <c r="F130" s="148">
        <v>30</v>
      </c>
      <c r="G130" s="148" t="s">
        <v>115</v>
      </c>
      <c r="H130" s="165" t="s">
        <v>114</v>
      </c>
      <c r="I130" s="148" t="s">
        <v>113</v>
      </c>
      <c r="J130" s="148" t="s">
        <v>113</v>
      </c>
      <c r="K130" s="148">
        <v>2</v>
      </c>
      <c r="L130" s="156">
        <v>1</v>
      </c>
      <c r="M130" s="183">
        <f>L130/K130*1</f>
        <v>0.5</v>
      </c>
      <c r="N130" s="143" t="s">
        <v>552</v>
      </c>
      <c r="O130" s="143" t="s">
        <v>553</v>
      </c>
      <c r="P130" s="143">
        <v>114</v>
      </c>
      <c r="Q130" s="143" t="s">
        <v>554</v>
      </c>
      <c r="R130" s="146" t="s">
        <v>728</v>
      </c>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row>
    <row r="131" spans="1:103" s="14" customFormat="1" ht="84.75" hidden="1" customHeight="1" x14ac:dyDescent="0.3">
      <c r="A131" s="367"/>
      <c r="B131" s="316"/>
      <c r="C131" s="317"/>
      <c r="D131" s="148" t="s">
        <v>112</v>
      </c>
      <c r="E131" s="165">
        <v>1</v>
      </c>
      <c r="F131" s="165">
        <v>1</v>
      </c>
      <c r="G131" s="165" t="s">
        <v>111</v>
      </c>
      <c r="H131" s="165" t="s">
        <v>110</v>
      </c>
      <c r="I131" s="317" t="s">
        <v>101</v>
      </c>
      <c r="J131" s="296" t="s">
        <v>101</v>
      </c>
      <c r="K131" s="148">
        <v>1</v>
      </c>
      <c r="L131" s="156">
        <v>1</v>
      </c>
      <c r="M131" s="169">
        <f>L131/K131*1</f>
        <v>1</v>
      </c>
      <c r="N131" s="143" t="s">
        <v>552</v>
      </c>
      <c r="O131" s="143" t="s">
        <v>553</v>
      </c>
      <c r="P131" s="143">
        <v>114</v>
      </c>
      <c r="Q131" s="143" t="s">
        <v>554</v>
      </c>
      <c r="R131" s="143" t="s">
        <v>604</v>
      </c>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row>
    <row r="132" spans="1:103" s="14" customFormat="1" ht="60.75" hidden="1" customHeight="1" x14ac:dyDescent="0.3">
      <c r="A132" s="367"/>
      <c r="B132" s="316"/>
      <c r="C132" s="148" t="s">
        <v>109</v>
      </c>
      <c r="D132" s="148" t="s">
        <v>108</v>
      </c>
      <c r="E132" s="148">
        <v>8</v>
      </c>
      <c r="F132" s="148">
        <v>20</v>
      </c>
      <c r="G132" s="148" t="s">
        <v>107</v>
      </c>
      <c r="H132" s="165" t="s">
        <v>106</v>
      </c>
      <c r="I132" s="317"/>
      <c r="J132" s="297"/>
      <c r="K132" s="148">
        <v>8</v>
      </c>
      <c r="L132" s="156">
        <v>10</v>
      </c>
      <c r="M132" s="169">
        <f>L132/K132*1</f>
        <v>1.25</v>
      </c>
      <c r="N132" s="143" t="s">
        <v>552</v>
      </c>
      <c r="O132" s="143" t="s">
        <v>553</v>
      </c>
      <c r="P132" s="143">
        <v>114</v>
      </c>
      <c r="Q132" s="143" t="s">
        <v>554</v>
      </c>
      <c r="R132" s="143" t="s">
        <v>803</v>
      </c>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row>
    <row r="133" spans="1:103" s="14" customFormat="1" ht="61.5" hidden="1" customHeight="1" x14ac:dyDescent="0.3">
      <c r="A133" s="367"/>
      <c r="B133" s="316"/>
      <c r="C133" s="317" t="s">
        <v>105</v>
      </c>
      <c r="D133" s="148" t="s">
        <v>104</v>
      </c>
      <c r="E133" s="157">
        <v>20</v>
      </c>
      <c r="F133" s="157">
        <v>50</v>
      </c>
      <c r="G133" s="148" t="s">
        <v>103</v>
      </c>
      <c r="H133" s="165" t="s">
        <v>102</v>
      </c>
      <c r="I133" s="317" t="s">
        <v>101</v>
      </c>
      <c r="J133" s="296" t="s">
        <v>101</v>
      </c>
      <c r="K133" s="157">
        <v>20</v>
      </c>
      <c r="L133" s="184">
        <v>15</v>
      </c>
      <c r="M133" s="185">
        <f t="shared" ref="M133:M137" si="5">L133/K133*1</f>
        <v>0.75</v>
      </c>
      <c r="N133" s="143" t="s">
        <v>552</v>
      </c>
      <c r="O133" s="143" t="s">
        <v>553</v>
      </c>
      <c r="P133" s="10">
        <v>115</v>
      </c>
      <c r="Q133" s="143" t="s">
        <v>555</v>
      </c>
      <c r="R133" s="143" t="s">
        <v>605</v>
      </c>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row>
    <row r="134" spans="1:103" s="14" customFormat="1" ht="90" customHeight="1" x14ac:dyDescent="0.3">
      <c r="A134" s="368"/>
      <c r="B134" s="316"/>
      <c r="C134" s="317"/>
      <c r="D134" s="148" t="s">
        <v>100</v>
      </c>
      <c r="E134" s="149">
        <v>0.3</v>
      </c>
      <c r="F134" s="149">
        <v>1</v>
      </c>
      <c r="G134" s="149" t="s">
        <v>99</v>
      </c>
      <c r="H134" s="165" t="s">
        <v>804</v>
      </c>
      <c r="I134" s="317"/>
      <c r="J134" s="297"/>
      <c r="K134" s="149">
        <v>0.3</v>
      </c>
      <c r="L134" s="154" t="s">
        <v>38</v>
      </c>
      <c r="M134" s="176" t="s">
        <v>38</v>
      </c>
      <c r="N134" s="143" t="s">
        <v>514</v>
      </c>
      <c r="O134" s="143" t="s">
        <v>515</v>
      </c>
      <c r="P134" s="143">
        <v>190</v>
      </c>
      <c r="Q134" s="143" t="s">
        <v>516</v>
      </c>
      <c r="R134" s="145" t="s">
        <v>606</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s="14" customFormat="1" ht="72" hidden="1" customHeight="1" x14ac:dyDescent="0.3">
      <c r="A135" s="316" t="s">
        <v>9</v>
      </c>
      <c r="B135" s="316" t="s">
        <v>81</v>
      </c>
      <c r="C135" s="317" t="s">
        <v>98</v>
      </c>
      <c r="D135" s="148" t="s">
        <v>97</v>
      </c>
      <c r="E135" s="148">
        <v>4</v>
      </c>
      <c r="F135" s="148">
        <v>10</v>
      </c>
      <c r="G135" s="148" t="s">
        <v>96</v>
      </c>
      <c r="H135" s="148" t="s">
        <v>95</v>
      </c>
      <c r="I135" s="317" t="s">
        <v>94</v>
      </c>
      <c r="J135" s="296" t="s">
        <v>94</v>
      </c>
      <c r="K135" s="148">
        <v>4</v>
      </c>
      <c r="L135" s="166">
        <v>3</v>
      </c>
      <c r="M135" s="185">
        <f t="shared" si="5"/>
        <v>0.75</v>
      </c>
      <c r="N135" s="143" t="s">
        <v>514</v>
      </c>
      <c r="O135" s="143" t="s">
        <v>515</v>
      </c>
      <c r="P135" s="143">
        <v>190</v>
      </c>
      <c r="Q135" s="143" t="s">
        <v>516</v>
      </c>
      <c r="R135" s="143" t="s">
        <v>818</v>
      </c>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row>
    <row r="136" spans="1:103" s="14" customFormat="1" ht="78" hidden="1" customHeight="1" x14ac:dyDescent="0.3">
      <c r="A136" s="316"/>
      <c r="B136" s="316"/>
      <c r="C136" s="317"/>
      <c r="D136" s="148" t="s">
        <v>93</v>
      </c>
      <c r="E136" s="148">
        <v>8</v>
      </c>
      <c r="F136" s="148">
        <v>20</v>
      </c>
      <c r="G136" s="148" t="s">
        <v>92</v>
      </c>
      <c r="H136" s="148" t="s">
        <v>91</v>
      </c>
      <c r="I136" s="317"/>
      <c r="J136" s="331"/>
      <c r="K136" s="148">
        <v>8</v>
      </c>
      <c r="L136" s="166">
        <v>8</v>
      </c>
      <c r="M136" s="169">
        <f t="shared" si="5"/>
        <v>1</v>
      </c>
      <c r="N136" s="143" t="s">
        <v>514</v>
      </c>
      <c r="O136" s="143" t="s">
        <v>515</v>
      </c>
      <c r="P136" s="143">
        <v>190</v>
      </c>
      <c r="Q136" s="143" t="s">
        <v>516</v>
      </c>
      <c r="R136" s="143" t="s">
        <v>740</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row>
    <row r="137" spans="1:103" s="14" customFormat="1" ht="107.25" hidden="1" customHeight="1" x14ac:dyDescent="0.3">
      <c r="A137" s="316"/>
      <c r="B137" s="316"/>
      <c r="C137" s="186" t="s">
        <v>90</v>
      </c>
      <c r="D137" s="186" t="s">
        <v>89</v>
      </c>
      <c r="E137" s="186">
        <v>8</v>
      </c>
      <c r="F137" s="186">
        <v>20</v>
      </c>
      <c r="G137" s="186" t="s">
        <v>88</v>
      </c>
      <c r="H137" s="187" t="s">
        <v>87</v>
      </c>
      <c r="I137" s="317"/>
      <c r="J137" s="297"/>
      <c r="K137" s="148">
        <v>8</v>
      </c>
      <c r="L137" s="166">
        <v>6</v>
      </c>
      <c r="M137" s="185">
        <f t="shared" si="5"/>
        <v>0.75</v>
      </c>
      <c r="N137" s="143" t="s">
        <v>552</v>
      </c>
      <c r="O137" s="143" t="s">
        <v>553</v>
      </c>
      <c r="P137" s="143">
        <v>114</v>
      </c>
      <c r="Q137" s="143" t="s">
        <v>554</v>
      </c>
      <c r="R137" s="143" t="s">
        <v>607</v>
      </c>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row>
    <row r="138" spans="1:103" s="9" customFormat="1" ht="63" customHeight="1" x14ac:dyDescent="0.3">
      <c r="A138" s="316"/>
      <c r="B138" s="316"/>
      <c r="C138" s="317" t="s">
        <v>86</v>
      </c>
      <c r="D138" s="317" t="s">
        <v>85</v>
      </c>
      <c r="E138" s="318">
        <v>0.7</v>
      </c>
      <c r="F138" s="318">
        <v>1</v>
      </c>
      <c r="G138" s="298" t="s">
        <v>84</v>
      </c>
      <c r="H138" s="148" t="s">
        <v>83</v>
      </c>
      <c r="I138" s="318" t="s">
        <v>48</v>
      </c>
      <c r="J138" s="298" t="s">
        <v>48</v>
      </c>
      <c r="K138" s="298">
        <v>0.7</v>
      </c>
      <c r="L138" s="344" t="s">
        <v>38</v>
      </c>
      <c r="M138" s="358" t="s">
        <v>38</v>
      </c>
      <c r="N138" s="143" t="s">
        <v>514</v>
      </c>
      <c r="O138" s="143" t="s">
        <v>515</v>
      </c>
      <c r="P138" s="143">
        <v>190</v>
      </c>
      <c r="Q138" s="143" t="s">
        <v>516</v>
      </c>
      <c r="R138" s="199" t="s">
        <v>608</v>
      </c>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row>
    <row r="139" spans="1:103" s="9" customFormat="1" ht="85.5" customHeight="1" x14ac:dyDescent="0.3">
      <c r="A139" s="316"/>
      <c r="B139" s="316"/>
      <c r="C139" s="317"/>
      <c r="D139" s="317"/>
      <c r="E139" s="318"/>
      <c r="F139" s="318"/>
      <c r="G139" s="299"/>
      <c r="H139" s="148" t="s">
        <v>82</v>
      </c>
      <c r="I139" s="318"/>
      <c r="J139" s="328"/>
      <c r="K139" s="299"/>
      <c r="L139" s="345"/>
      <c r="M139" s="359"/>
      <c r="N139" s="143" t="s">
        <v>514</v>
      </c>
      <c r="O139" s="143" t="s">
        <v>515</v>
      </c>
      <c r="P139" s="143">
        <v>190</v>
      </c>
      <c r="Q139" s="143" t="s">
        <v>516</v>
      </c>
      <c r="R139" s="201"/>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row>
    <row r="140" spans="1:103" s="9" customFormat="1" ht="94.5" customHeight="1" x14ac:dyDescent="0.3">
      <c r="A140" s="316"/>
      <c r="B140" s="316" t="s">
        <v>81</v>
      </c>
      <c r="C140" s="148" t="s">
        <v>80</v>
      </c>
      <c r="D140" s="148" t="s">
        <v>79</v>
      </c>
      <c r="E140" s="148" t="s">
        <v>78</v>
      </c>
      <c r="F140" s="148">
        <v>1</v>
      </c>
      <c r="G140" s="148" t="s">
        <v>77</v>
      </c>
      <c r="H140" s="148" t="s">
        <v>76</v>
      </c>
      <c r="I140" s="318"/>
      <c r="J140" s="328"/>
      <c r="K140" s="148" t="s">
        <v>78</v>
      </c>
      <c r="L140" s="166" t="s">
        <v>38</v>
      </c>
      <c r="M140" s="176" t="s">
        <v>38</v>
      </c>
      <c r="N140" s="143" t="s">
        <v>514</v>
      </c>
      <c r="O140" s="143" t="s">
        <v>515</v>
      </c>
      <c r="P140" s="143">
        <v>190</v>
      </c>
      <c r="Q140" s="143" t="s">
        <v>516</v>
      </c>
      <c r="R140" s="143" t="s">
        <v>609</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row>
    <row r="141" spans="1:103" s="9" customFormat="1" ht="69.75" hidden="1" customHeight="1" x14ac:dyDescent="0.3">
      <c r="A141" s="316"/>
      <c r="B141" s="316"/>
      <c r="C141" s="148" t="s">
        <v>75</v>
      </c>
      <c r="D141" s="148" t="s">
        <v>74</v>
      </c>
      <c r="E141" s="149">
        <v>0.3</v>
      </c>
      <c r="F141" s="149">
        <v>0.8</v>
      </c>
      <c r="G141" s="149" t="s">
        <v>73</v>
      </c>
      <c r="H141" s="148" t="s">
        <v>72</v>
      </c>
      <c r="I141" s="318"/>
      <c r="J141" s="328"/>
      <c r="K141" s="149">
        <v>0.3</v>
      </c>
      <c r="L141" s="188">
        <v>20</v>
      </c>
      <c r="M141" s="189">
        <f>L141/K141*1</f>
        <v>66.666666666666671</v>
      </c>
      <c r="N141" s="143" t="s">
        <v>511</v>
      </c>
      <c r="O141" s="143" t="s">
        <v>512</v>
      </c>
      <c r="P141" s="143">
        <v>157</v>
      </c>
      <c r="Q141" s="146" t="s">
        <v>513</v>
      </c>
      <c r="R141" s="143" t="s">
        <v>610</v>
      </c>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row>
    <row r="142" spans="1:103" s="9" customFormat="1" ht="87" hidden="1" customHeight="1" x14ac:dyDescent="0.3">
      <c r="A142" s="316"/>
      <c r="B142" s="316"/>
      <c r="C142" s="148" t="s">
        <v>71</v>
      </c>
      <c r="D142" s="148" t="s">
        <v>70</v>
      </c>
      <c r="E142" s="149">
        <v>0.2</v>
      </c>
      <c r="F142" s="149">
        <v>0.8</v>
      </c>
      <c r="G142" s="149" t="s">
        <v>69</v>
      </c>
      <c r="H142" s="148" t="s">
        <v>68</v>
      </c>
      <c r="I142" s="318"/>
      <c r="J142" s="299"/>
      <c r="K142" s="149">
        <v>0.2</v>
      </c>
      <c r="L142" s="190">
        <v>0.12</v>
      </c>
      <c r="M142" s="181">
        <f>L142/K142*1</f>
        <v>0.6</v>
      </c>
      <c r="N142" s="143" t="s">
        <v>779</v>
      </c>
      <c r="O142" s="143" t="s">
        <v>780</v>
      </c>
      <c r="P142" s="143">
        <v>157</v>
      </c>
      <c r="Q142" s="146" t="s">
        <v>781</v>
      </c>
      <c r="R142" s="143" t="s">
        <v>611</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9" customFormat="1" ht="104.25" hidden="1" customHeight="1" x14ac:dyDescent="0.3">
      <c r="A143" s="316"/>
      <c r="B143" s="316"/>
      <c r="C143" s="317" t="s">
        <v>67</v>
      </c>
      <c r="D143" s="317" t="s">
        <v>66</v>
      </c>
      <c r="E143" s="317">
        <v>4</v>
      </c>
      <c r="F143" s="317">
        <v>10</v>
      </c>
      <c r="G143" s="296" t="s">
        <v>65</v>
      </c>
      <c r="H143" s="148" t="s">
        <v>64</v>
      </c>
      <c r="I143" s="317" t="s">
        <v>63</v>
      </c>
      <c r="J143" s="296" t="s">
        <v>63</v>
      </c>
      <c r="K143" s="296">
        <v>4</v>
      </c>
      <c r="L143" s="344">
        <v>2</v>
      </c>
      <c r="M143" s="357">
        <f>L143/K143</f>
        <v>0.5</v>
      </c>
      <c r="N143" s="143" t="s">
        <v>628</v>
      </c>
      <c r="O143" s="143" t="s">
        <v>636</v>
      </c>
      <c r="P143" s="143" t="s">
        <v>626</v>
      </c>
      <c r="Q143" s="146" t="s">
        <v>625</v>
      </c>
      <c r="R143" s="199" t="s">
        <v>782</v>
      </c>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row>
    <row r="144" spans="1:103" s="9" customFormat="1" ht="76.5" hidden="1" customHeight="1" x14ac:dyDescent="0.3">
      <c r="A144" s="316"/>
      <c r="B144" s="316"/>
      <c r="C144" s="317"/>
      <c r="D144" s="317"/>
      <c r="E144" s="317"/>
      <c r="F144" s="317"/>
      <c r="G144" s="297"/>
      <c r="H144" s="165" t="s">
        <v>62</v>
      </c>
      <c r="I144" s="317"/>
      <c r="J144" s="297"/>
      <c r="K144" s="297"/>
      <c r="L144" s="345"/>
      <c r="M144" s="357"/>
      <c r="N144" s="143" t="s">
        <v>514</v>
      </c>
      <c r="O144" s="143" t="s">
        <v>515</v>
      </c>
      <c r="P144" s="143">
        <v>190</v>
      </c>
      <c r="Q144" s="143" t="s">
        <v>516</v>
      </c>
      <c r="R144" s="201"/>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row>
    <row r="145" spans="1:103" s="9" customFormat="1" ht="27.75" hidden="1" customHeight="1" x14ac:dyDescent="0.3">
      <c r="A145" s="316"/>
      <c r="B145" s="316"/>
      <c r="C145" s="317" t="s">
        <v>61</v>
      </c>
      <c r="D145" s="148" t="s">
        <v>60</v>
      </c>
      <c r="E145" s="148">
        <v>1</v>
      </c>
      <c r="F145" s="148">
        <v>1</v>
      </c>
      <c r="G145" s="148" t="s">
        <v>59</v>
      </c>
      <c r="H145" s="165" t="s">
        <v>58</v>
      </c>
      <c r="I145" s="317" t="s">
        <v>48</v>
      </c>
      <c r="J145" s="296" t="s">
        <v>48</v>
      </c>
      <c r="K145" s="148">
        <v>1</v>
      </c>
      <c r="L145" s="166">
        <v>1</v>
      </c>
      <c r="M145" s="169">
        <f>L145/K145*1</f>
        <v>1</v>
      </c>
      <c r="N145" s="143" t="s">
        <v>556</v>
      </c>
      <c r="O145" s="143" t="s">
        <v>557</v>
      </c>
      <c r="P145" s="10">
        <v>197</v>
      </c>
      <c r="Q145" s="143" t="s">
        <v>558</v>
      </c>
      <c r="R145" s="10" t="s">
        <v>612</v>
      </c>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row>
    <row r="146" spans="1:103" s="9" customFormat="1" ht="61.5" customHeight="1" x14ac:dyDescent="0.3">
      <c r="A146" s="316"/>
      <c r="B146" s="316"/>
      <c r="C146" s="317"/>
      <c r="D146" s="148" t="s">
        <v>57</v>
      </c>
      <c r="E146" s="148">
        <v>8</v>
      </c>
      <c r="F146" s="148">
        <v>20</v>
      </c>
      <c r="G146" s="148" t="s">
        <v>54</v>
      </c>
      <c r="H146" s="165" t="s">
        <v>56</v>
      </c>
      <c r="I146" s="317"/>
      <c r="J146" s="331"/>
      <c r="K146" s="148">
        <v>8</v>
      </c>
      <c r="L146" s="191">
        <v>2</v>
      </c>
      <c r="M146" s="167">
        <f>L146/K146*1</f>
        <v>0.25</v>
      </c>
      <c r="N146" s="143" t="s">
        <v>514</v>
      </c>
      <c r="O146" s="143" t="s">
        <v>525</v>
      </c>
      <c r="P146" s="143">
        <v>186</v>
      </c>
      <c r="Q146" s="143" t="s">
        <v>526</v>
      </c>
      <c r="R146" s="146" t="s">
        <v>805</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row>
    <row r="147" spans="1:103" s="9" customFormat="1" ht="122.25" customHeight="1" x14ac:dyDescent="0.3">
      <c r="A147" s="316"/>
      <c r="B147" s="316"/>
      <c r="C147" s="317"/>
      <c r="D147" s="148" t="s">
        <v>55</v>
      </c>
      <c r="E147" s="148">
        <v>4</v>
      </c>
      <c r="F147" s="148">
        <v>10</v>
      </c>
      <c r="G147" s="148" t="s">
        <v>54</v>
      </c>
      <c r="H147" s="165" t="s">
        <v>53</v>
      </c>
      <c r="I147" s="317"/>
      <c r="J147" s="297"/>
      <c r="K147" s="192">
        <v>4</v>
      </c>
      <c r="L147" s="154" t="s">
        <v>38</v>
      </c>
      <c r="M147" s="176" t="s">
        <v>38</v>
      </c>
      <c r="N147" s="143" t="s">
        <v>514</v>
      </c>
      <c r="O147" s="143" t="s">
        <v>525</v>
      </c>
      <c r="P147" s="143">
        <v>186</v>
      </c>
      <c r="Q147" s="143" t="s">
        <v>526</v>
      </c>
      <c r="R147" s="146" t="s">
        <v>613</v>
      </c>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row>
    <row r="148" spans="1:103" s="9" customFormat="1" ht="75.75" hidden="1" customHeight="1" x14ac:dyDescent="0.3">
      <c r="A148" s="316"/>
      <c r="B148" s="316"/>
      <c r="C148" s="356" t="s">
        <v>52</v>
      </c>
      <c r="D148" s="317" t="s">
        <v>51</v>
      </c>
      <c r="E148" s="318">
        <v>0.3</v>
      </c>
      <c r="F148" s="318">
        <v>1</v>
      </c>
      <c r="G148" s="298" t="s">
        <v>50</v>
      </c>
      <c r="H148" s="165" t="s">
        <v>49</v>
      </c>
      <c r="I148" s="318" t="s">
        <v>48</v>
      </c>
      <c r="J148" s="298" t="s">
        <v>48</v>
      </c>
      <c r="K148" s="298">
        <v>0.3</v>
      </c>
      <c r="L148" s="338">
        <v>0.3</v>
      </c>
      <c r="M148" s="332">
        <f>L148/K148*1</f>
        <v>1</v>
      </c>
      <c r="N148" s="143" t="s">
        <v>514</v>
      </c>
      <c r="O148" s="143" t="s">
        <v>515</v>
      </c>
      <c r="P148" s="143">
        <v>190</v>
      </c>
      <c r="Q148" s="143" t="s">
        <v>516</v>
      </c>
      <c r="R148" s="199" t="s">
        <v>687</v>
      </c>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row>
    <row r="149" spans="1:103" s="9" customFormat="1" ht="142.5" hidden="1" customHeight="1" x14ac:dyDescent="0.3">
      <c r="A149" s="316"/>
      <c r="B149" s="316"/>
      <c r="C149" s="356"/>
      <c r="D149" s="317"/>
      <c r="E149" s="318"/>
      <c r="F149" s="318"/>
      <c r="G149" s="328"/>
      <c r="H149" s="165" t="s">
        <v>47</v>
      </c>
      <c r="I149" s="318"/>
      <c r="J149" s="328"/>
      <c r="K149" s="328"/>
      <c r="L149" s="369"/>
      <c r="M149" s="347"/>
      <c r="N149" s="143" t="s">
        <v>628</v>
      </c>
      <c r="O149" s="143" t="s">
        <v>636</v>
      </c>
      <c r="P149" s="143" t="s">
        <v>626</v>
      </c>
      <c r="Q149" s="146" t="s">
        <v>625</v>
      </c>
      <c r="R149" s="200"/>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row>
    <row r="150" spans="1:103" s="9" customFormat="1" ht="71.25" hidden="1" customHeight="1" x14ac:dyDescent="0.3">
      <c r="A150" s="316"/>
      <c r="B150" s="316"/>
      <c r="C150" s="356"/>
      <c r="D150" s="317"/>
      <c r="E150" s="318"/>
      <c r="F150" s="318"/>
      <c r="G150" s="299"/>
      <c r="H150" s="165" t="s">
        <v>46</v>
      </c>
      <c r="I150" s="318"/>
      <c r="J150" s="299"/>
      <c r="K150" s="299"/>
      <c r="L150" s="339"/>
      <c r="M150" s="333"/>
      <c r="N150" s="143" t="s">
        <v>514</v>
      </c>
      <c r="O150" s="143" t="s">
        <v>515</v>
      </c>
      <c r="P150" s="143">
        <v>190</v>
      </c>
      <c r="Q150" s="143" t="s">
        <v>516</v>
      </c>
      <c r="R150" s="201"/>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row>
    <row r="151" spans="1:103" s="15" customFormat="1" ht="51" hidden="1" customHeight="1" x14ac:dyDescent="0.3">
      <c r="A151" s="316"/>
      <c r="B151" s="316" t="s">
        <v>45</v>
      </c>
      <c r="C151" s="148" t="s">
        <v>44</v>
      </c>
      <c r="D151" s="148" t="s">
        <v>43</v>
      </c>
      <c r="E151" s="149">
        <v>0.12</v>
      </c>
      <c r="F151" s="149">
        <v>0.3</v>
      </c>
      <c r="G151" s="149" t="s">
        <v>42</v>
      </c>
      <c r="H151" s="148" t="s">
        <v>41</v>
      </c>
      <c r="I151" s="149" t="s">
        <v>22</v>
      </c>
      <c r="J151" s="149" t="s">
        <v>22</v>
      </c>
      <c r="K151" s="149">
        <v>0.12</v>
      </c>
      <c r="L151" s="190">
        <v>7.0000000000000007E-2</v>
      </c>
      <c r="M151" s="193">
        <f>L151/K151</f>
        <v>0.58333333333333337</v>
      </c>
      <c r="N151" s="143" t="s">
        <v>535</v>
      </c>
      <c r="O151" s="143" t="s">
        <v>559</v>
      </c>
      <c r="P151" s="10">
        <v>57</v>
      </c>
      <c r="Q151" s="143" t="s">
        <v>560</v>
      </c>
      <c r="R151" s="143" t="s">
        <v>614</v>
      </c>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row>
    <row r="152" spans="1:103" s="9" customFormat="1" ht="79.5" customHeight="1" x14ac:dyDescent="0.3">
      <c r="A152" s="316"/>
      <c r="B152" s="316"/>
      <c r="C152" s="317" t="s">
        <v>40</v>
      </c>
      <c r="D152" s="317" t="s">
        <v>39</v>
      </c>
      <c r="E152" s="317" t="s">
        <v>38</v>
      </c>
      <c r="F152" s="317" t="s">
        <v>38</v>
      </c>
      <c r="G152" s="296" t="s">
        <v>37</v>
      </c>
      <c r="H152" s="148" t="s">
        <v>36</v>
      </c>
      <c r="I152" s="317" t="s">
        <v>35</v>
      </c>
      <c r="J152" s="296" t="s">
        <v>35</v>
      </c>
      <c r="K152" s="296" t="s">
        <v>38</v>
      </c>
      <c r="L152" s="338" t="s">
        <v>38</v>
      </c>
      <c r="M152" s="364">
        <v>0.3</v>
      </c>
      <c r="N152" s="143" t="s">
        <v>535</v>
      </c>
      <c r="O152" s="143" t="s">
        <v>559</v>
      </c>
      <c r="P152" s="10">
        <v>57</v>
      </c>
      <c r="Q152" s="143" t="s">
        <v>560</v>
      </c>
      <c r="R152" s="199" t="s">
        <v>746</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row>
    <row r="153" spans="1:103" s="9" customFormat="1" ht="139.5" customHeight="1" x14ac:dyDescent="0.3">
      <c r="A153" s="316"/>
      <c r="B153" s="316"/>
      <c r="C153" s="317"/>
      <c r="D153" s="317"/>
      <c r="E153" s="317"/>
      <c r="F153" s="317"/>
      <c r="G153" s="331"/>
      <c r="H153" s="148" t="s">
        <v>34</v>
      </c>
      <c r="I153" s="317"/>
      <c r="J153" s="331"/>
      <c r="K153" s="331"/>
      <c r="L153" s="369"/>
      <c r="M153" s="370"/>
      <c r="N153" s="18" t="s">
        <v>629</v>
      </c>
      <c r="O153" s="143" t="s">
        <v>559</v>
      </c>
      <c r="P153" s="10">
        <v>57</v>
      </c>
      <c r="Q153" s="143" t="s">
        <v>560</v>
      </c>
      <c r="R153" s="200"/>
    </row>
    <row r="154" spans="1:103" s="9" customFormat="1" ht="90.75" customHeight="1" x14ac:dyDescent="0.3">
      <c r="A154" s="316"/>
      <c r="B154" s="316"/>
      <c r="C154" s="317"/>
      <c r="D154" s="317"/>
      <c r="E154" s="317"/>
      <c r="F154" s="317"/>
      <c r="G154" s="297"/>
      <c r="H154" s="148" t="s">
        <v>33</v>
      </c>
      <c r="I154" s="317"/>
      <c r="J154" s="331"/>
      <c r="K154" s="297"/>
      <c r="L154" s="339"/>
      <c r="M154" s="365"/>
      <c r="N154" s="143" t="s">
        <v>535</v>
      </c>
      <c r="O154" s="143" t="s">
        <v>559</v>
      </c>
      <c r="P154" s="10">
        <v>57</v>
      </c>
      <c r="Q154" s="143" t="s">
        <v>560</v>
      </c>
      <c r="R154" s="201"/>
    </row>
    <row r="155" spans="1:103" s="9" customFormat="1" ht="81.75" hidden="1" customHeight="1" x14ac:dyDescent="0.3">
      <c r="A155" s="316"/>
      <c r="B155" s="316"/>
      <c r="C155" s="317"/>
      <c r="D155" s="148" t="s">
        <v>32</v>
      </c>
      <c r="E155" s="149">
        <v>0.3</v>
      </c>
      <c r="F155" s="149">
        <v>1</v>
      </c>
      <c r="G155" s="149" t="s">
        <v>31</v>
      </c>
      <c r="H155" s="148" t="s">
        <v>30</v>
      </c>
      <c r="I155" s="317"/>
      <c r="J155" s="331"/>
      <c r="K155" s="149">
        <v>0.3</v>
      </c>
      <c r="L155" s="194">
        <v>0.25</v>
      </c>
      <c r="M155" s="169">
        <f>L155/K155*1</f>
        <v>0.83333333333333337</v>
      </c>
      <c r="N155" s="143" t="s">
        <v>535</v>
      </c>
      <c r="O155" s="143" t="s">
        <v>559</v>
      </c>
      <c r="P155" s="10">
        <v>57</v>
      </c>
      <c r="Q155" s="143" t="s">
        <v>560</v>
      </c>
      <c r="R155" s="143" t="s">
        <v>727</v>
      </c>
    </row>
    <row r="156" spans="1:103" s="9" customFormat="1" ht="92.25" hidden="1" customHeight="1" x14ac:dyDescent="0.3">
      <c r="A156" s="316"/>
      <c r="B156" s="316"/>
      <c r="C156" s="317"/>
      <c r="D156" s="148" t="s">
        <v>29</v>
      </c>
      <c r="E156" s="149">
        <v>0.16</v>
      </c>
      <c r="F156" s="149">
        <v>0.7</v>
      </c>
      <c r="G156" s="149" t="s">
        <v>28</v>
      </c>
      <c r="H156" s="148" t="s">
        <v>27</v>
      </c>
      <c r="I156" s="317"/>
      <c r="J156" s="297"/>
      <c r="K156" s="149">
        <v>0.16</v>
      </c>
      <c r="L156" s="178">
        <v>0.1</v>
      </c>
      <c r="M156" s="181">
        <f>L156/K156*1</f>
        <v>0.625</v>
      </c>
      <c r="N156" s="143" t="s">
        <v>535</v>
      </c>
      <c r="O156" s="143" t="s">
        <v>559</v>
      </c>
      <c r="P156" s="10">
        <v>57</v>
      </c>
      <c r="Q156" s="143" t="s">
        <v>560</v>
      </c>
      <c r="R156" s="143" t="s">
        <v>732</v>
      </c>
    </row>
    <row r="157" spans="1:103" s="5" customFormat="1" ht="107.25" hidden="1" customHeight="1" x14ac:dyDescent="0.3">
      <c r="A157" s="316"/>
      <c r="B157" s="316" t="s">
        <v>8</v>
      </c>
      <c r="C157" s="148" t="s">
        <v>26</v>
      </c>
      <c r="D157" s="148" t="s">
        <v>25</v>
      </c>
      <c r="E157" s="149">
        <v>0.06</v>
      </c>
      <c r="F157" s="149">
        <v>0.2</v>
      </c>
      <c r="G157" s="149" t="s">
        <v>24</v>
      </c>
      <c r="H157" s="148" t="s">
        <v>23</v>
      </c>
      <c r="I157" s="149" t="s">
        <v>22</v>
      </c>
      <c r="J157" s="149" t="s">
        <v>22</v>
      </c>
      <c r="K157" s="149">
        <v>0.06</v>
      </c>
      <c r="L157" s="154">
        <v>0.06</v>
      </c>
      <c r="M157" s="169">
        <f>L157/K157</f>
        <v>1</v>
      </c>
      <c r="N157" s="143" t="s">
        <v>535</v>
      </c>
      <c r="O157" s="143" t="s">
        <v>559</v>
      </c>
      <c r="P157" s="10">
        <v>63</v>
      </c>
      <c r="Q157" s="143" t="s">
        <v>561</v>
      </c>
      <c r="R157" s="143" t="s">
        <v>733</v>
      </c>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row>
    <row r="158" spans="1:103" s="5" customFormat="1" ht="84.75" hidden="1" customHeight="1" x14ac:dyDescent="0.3">
      <c r="A158" s="316"/>
      <c r="B158" s="316"/>
      <c r="C158" s="148" t="s">
        <v>21</v>
      </c>
      <c r="D158" s="148" t="s">
        <v>20</v>
      </c>
      <c r="E158" s="149">
        <v>1</v>
      </c>
      <c r="F158" s="149">
        <v>1</v>
      </c>
      <c r="G158" s="149" t="s">
        <v>19</v>
      </c>
      <c r="H158" s="148" t="s">
        <v>18</v>
      </c>
      <c r="I158" s="149" t="s">
        <v>17</v>
      </c>
      <c r="J158" s="149" t="s">
        <v>17</v>
      </c>
      <c r="K158" s="149">
        <v>1</v>
      </c>
      <c r="L158" s="190">
        <v>0.5</v>
      </c>
      <c r="M158" s="193">
        <f>L158/K158</f>
        <v>0.5</v>
      </c>
      <c r="N158" s="143" t="s">
        <v>517</v>
      </c>
      <c r="O158" s="143" t="s">
        <v>518</v>
      </c>
      <c r="P158" s="10">
        <v>259</v>
      </c>
      <c r="Q158" s="143" t="s">
        <v>562</v>
      </c>
      <c r="R158" s="143" t="s">
        <v>748</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spans="1:103" s="5" customFormat="1" ht="38.25" hidden="1" customHeight="1" x14ac:dyDescent="0.3">
      <c r="A159" s="316"/>
      <c r="B159" s="316"/>
      <c r="C159" s="316" t="s">
        <v>8</v>
      </c>
      <c r="D159" s="148" t="s">
        <v>16</v>
      </c>
      <c r="E159" s="148">
        <v>1</v>
      </c>
      <c r="F159" s="148">
        <v>1</v>
      </c>
      <c r="G159" s="148" t="s">
        <v>15</v>
      </c>
      <c r="H159" s="148" t="s">
        <v>14</v>
      </c>
      <c r="I159" s="318" t="s">
        <v>13</v>
      </c>
      <c r="J159" s="298" t="s">
        <v>13</v>
      </c>
      <c r="K159" s="148">
        <v>1</v>
      </c>
      <c r="L159" s="166">
        <v>1</v>
      </c>
      <c r="M159" s="169">
        <v>1</v>
      </c>
      <c r="N159" s="143" t="s">
        <v>517</v>
      </c>
      <c r="O159" s="143" t="s">
        <v>520</v>
      </c>
      <c r="P159" s="10">
        <v>284</v>
      </c>
      <c r="Q159" s="143" t="s">
        <v>563</v>
      </c>
      <c r="R159" s="143" t="s">
        <v>615</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spans="1:103" s="5" customFormat="1" ht="118.5" customHeight="1" x14ac:dyDescent="0.3">
      <c r="A160" s="316"/>
      <c r="B160" s="316"/>
      <c r="C160" s="317"/>
      <c r="D160" s="148" t="s">
        <v>12</v>
      </c>
      <c r="E160" s="148">
        <v>6</v>
      </c>
      <c r="F160" s="148">
        <v>13</v>
      </c>
      <c r="G160" s="148" t="s">
        <v>11</v>
      </c>
      <c r="H160" s="148" t="s">
        <v>10</v>
      </c>
      <c r="I160" s="318"/>
      <c r="J160" s="328"/>
      <c r="K160" s="148">
        <v>6</v>
      </c>
      <c r="L160" s="166">
        <v>1</v>
      </c>
      <c r="M160" s="167">
        <f>L160/K160*1</f>
        <v>0.16666666666666666</v>
      </c>
      <c r="N160" s="143" t="s">
        <v>517</v>
      </c>
      <c r="O160" s="143" t="s">
        <v>520</v>
      </c>
      <c r="P160" s="10">
        <v>284</v>
      </c>
      <c r="Q160" s="143" t="s">
        <v>563</v>
      </c>
      <c r="R160" s="146" t="s">
        <v>795</v>
      </c>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spans="1:350" s="5" customFormat="1" ht="73.95" hidden="1" customHeight="1" x14ac:dyDescent="0.3">
      <c r="A161" s="316"/>
      <c r="B161" s="316" t="s">
        <v>8</v>
      </c>
      <c r="C161" s="317"/>
      <c r="D161" s="148" t="s">
        <v>7</v>
      </c>
      <c r="E161" s="148">
        <v>1</v>
      </c>
      <c r="F161" s="148">
        <v>1</v>
      </c>
      <c r="G161" s="148" t="s">
        <v>6</v>
      </c>
      <c r="H161" s="148" t="s">
        <v>5</v>
      </c>
      <c r="I161" s="318"/>
      <c r="J161" s="299"/>
      <c r="K161" s="148">
        <v>1</v>
      </c>
      <c r="L161" s="195" t="s">
        <v>707</v>
      </c>
      <c r="M161" s="193">
        <v>0.5</v>
      </c>
      <c r="N161" s="143" t="s">
        <v>517</v>
      </c>
      <c r="O161" s="143" t="s">
        <v>518</v>
      </c>
      <c r="P161" s="143">
        <v>262</v>
      </c>
      <c r="Q161" s="143" t="s">
        <v>580</v>
      </c>
      <c r="R161" s="143" t="s">
        <v>616</v>
      </c>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spans="1:350" s="5" customFormat="1" ht="145.5" customHeight="1" thickBot="1" x14ac:dyDescent="0.35">
      <c r="A162" s="316"/>
      <c r="B162" s="316"/>
      <c r="C162" s="148" t="s">
        <v>4</v>
      </c>
      <c r="D162" s="148" t="s">
        <v>3</v>
      </c>
      <c r="E162" s="148">
        <v>1</v>
      </c>
      <c r="F162" s="148">
        <v>1</v>
      </c>
      <c r="G162" s="148" t="s">
        <v>2</v>
      </c>
      <c r="H162" s="148" t="s">
        <v>1</v>
      </c>
      <c r="I162" s="148" t="s">
        <v>0</v>
      </c>
      <c r="J162" s="196" t="s">
        <v>0</v>
      </c>
      <c r="K162" s="148">
        <v>1</v>
      </c>
      <c r="L162" s="197">
        <v>0.5</v>
      </c>
      <c r="M162" s="176" t="s">
        <v>38</v>
      </c>
      <c r="N162" s="143" t="s">
        <v>514</v>
      </c>
      <c r="O162" s="143" t="s">
        <v>515</v>
      </c>
      <c r="P162" s="143">
        <v>190</v>
      </c>
      <c r="Q162" s="143" t="s">
        <v>516</v>
      </c>
      <c r="R162" s="22" t="s">
        <v>617</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spans="1:350" s="9" customFormat="1" ht="14.4" thickBot="1" x14ac:dyDescent="0.35">
      <c r="C163" s="2"/>
      <c r="D163" s="2"/>
      <c r="E163" s="2"/>
      <c r="F163" s="2"/>
      <c r="G163" s="2"/>
      <c r="H163" s="2"/>
      <c r="I163" s="2"/>
      <c r="J163" s="2"/>
      <c r="K163" s="143"/>
      <c r="L163" s="52"/>
      <c r="M163" s="19"/>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row>
    <row r="164" spans="1:350" s="9" customFormat="1" x14ac:dyDescent="0.3">
      <c r="C164" s="2"/>
      <c r="D164" s="2"/>
      <c r="E164" s="2"/>
      <c r="F164" s="2"/>
      <c r="G164" s="2"/>
      <c r="H164" s="2"/>
      <c r="I164" s="2"/>
      <c r="J164" s="2"/>
      <c r="K164" s="23"/>
      <c r="L164" s="53"/>
      <c r="M164" s="23"/>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row>
    <row r="165" spans="1:350" s="9" customFormat="1" x14ac:dyDescent="0.3">
      <c r="C165" s="2"/>
      <c r="D165" s="2"/>
      <c r="E165" s="2"/>
      <c r="F165" s="2"/>
      <c r="G165" s="2"/>
      <c r="H165" s="2"/>
      <c r="I165" s="2"/>
      <c r="J165" s="2"/>
      <c r="K165" s="23"/>
      <c r="L165" s="53"/>
      <c r="M165" s="23"/>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row>
    <row r="166" spans="1:350" s="9" customFormat="1" x14ac:dyDescent="0.3">
      <c r="C166" s="2"/>
      <c r="D166" s="2"/>
      <c r="E166" s="2"/>
      <c r="F166" s="2"/>
      <c r="G166" s="2"/>
      <c r="H166" s="2"/>
      <c r="I166" s="2"/>
      <c r="J166" s="2"/>
      <c r="K166" s="23"/>
      <c r="L166" s="53"/>
      <c r="M166" s="23"/>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row>
    <row r="167" spans="1:350" s="9" customFormat="1" x14ac:dyDescent="0.3">
      <c r="C167" s="2"/>
      <c r="D167" s="2"/>
      <c r="E167" s="2"/>
      <c r="F167" s="2"/>
      <c r="G167" s="2"/>
      <c r="H167" s="2"/>
      <c r="I167" s="2"/>
      <c r="J167" s="2"/>
      <c r="K167" s="23"/>
      <c r="L167" s="53"/>
      <c r="M167" s="23"/>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row>
    <row r="168" spans="1:350" s="9" customFormat="1" x14ac:dyDescent="0.3">
      <c r="C168" s="2"/>
      <c r="D168" s="2"/>
      <c r="E168" s="2"/>
      <c r="F168" s="2"/>
      <c r="G168" s="2"/>
      <c r="H168" s="2"/>
      <c r="I168" s="2"/>
      <c r="J168" s="2"/>
      <c r="K168" s="23"/>
      <c r="L168" s="53"/>
      <c r="M168" s="23"/>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row>
    <row r="169" spans="1:350" s="9" customFormat="1" x14ac:dyDescent="0.3">
      <c r="C169" s="2"/>
      <c r="D169" s="2"/>
      <c r="E169" s="2"/>
      <c r="F169" s="2"/>
      <c r="G169" s="2"/>
      <c r="H169" s="2"/>
      <c r="I169" s="2"/>
      <c r="J169" s="2"/>
      <c r="K169" s="23"/>
      <c r="L169" s="53"/>
      <c r="M169" s="23"/>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row>
  </sheetData>
  <mergeCells count="396">
    <mergeCell ref="J135:J137"/>
    <mergeCell ref="J133:J134"/>
    <mergeCell ref="J101:J103"/>
    <mergeCell ref="J92:J93"/>
    <mergeCell ref="J57:J62"/>
    <mergeCell ref="J55:J56"/>
    <mergeCell ref="J117:J119"/>
    <mergeCell ref="J63:J65"/>
    <mergeCell ref="B157:B160"/>
    <mergeCell ref="C159:C161"/>
    <mergeCell ref="I159:I161"/>
    <mergeCell ref="J159:J161"/>
    <mergeCell ref="B161:B162"/>
    <mergeCell ref="G152:G154"/>
    <mergeCell ref="I152:I156"/>
    <mergeCell ref="J152:J156"/>
    <mergeCell ref="B120:B129"/>
    <mergeCell ref="C126:C127"/>
    <mergeCell ref="D126:D127"/>
    <mergeCell ref="E126:E127"/>
    <mergeCell ref="F126:F127"/>
    <mergeCell ref="G126:G127"/>
    <mergeCell ref="I126:I127"/>
    <mergeCell ref="C101:C103"/>
    <mergeCell ref="K152:K154"/>
    <mergeCell ref="J148:J150"/>
    <mergeCell ref="K148:K150"/>
    <mergeCell ref="L148:L150"/>
    <mergeCell ref="M148:M150"/>
    <mergeCell ref="R148:R150"/>
    <mergeCell ref="B151:B156"/>
    <mergeCell ref="C152:C156"/>
    <mergeCell ref="D152:D154"/>
    <mergeCell ref="E152:E154"/>
    <mergeCell ref="F152:F154"/>
    <mergeCell ref="C148:C150"/>
    <mergeCell ref="D148:D150"/>
    <mergeCell ref="E148:E150"/>
    <mergeCell ref="F148:F150"/>
    <mergeCell ref="G148:G150"/>
    <mergeCell ref="I148:I150"/>
    <mergeCell ref="B140:B150"/>
    <mergeCell ref="R152:R154"/>
    <mergeCell ref="L152:L154"/>
    <mergeCell ref="M152:M154"/>
    <mergeCell ref="R138:R139"/>
    <mergeCell ref="C143:C144"/>
    <mergeCell ref="D143:D144"/>
    <mergeCell ref="E143:E144"/>
    <mergeCell ref="F143:F144"/>
    <mergeCell ref="G143:G144"/>
    <mergeCell ref="I143:I144"/>
    <mergeCell ref="J143:J144"/>
    <mergeCell ref="F138:F139"/>
    <mergeCell ref="G138:G139"/>
    <mergeCell ref="I138:I142"/>
    <mergeCell ref="J138:J142"/>
    <mergeCell ref="K138:K139"/>
    <mergeCell ref="L138:L139"/>
    <mergeCell ref="R126:R127"/>
    <mergeCell ref="B130:B134"/>
    <mergeCell ref="C130:C131"/>
    <mergeCell ref="I131:I132"/>
    <mergeCell ref="J131:J132"/>
    <mergeCell ref="C133:C134"/>
    <mergeCell ref="I133:I134"/>
    <mergeCell ref="A135:A162"/>
    <mergeCell ref="B135:B139"/>
    <mergeCell ref="C135:C136"/>
    <mergeCell ref="I135:I137"/>
    <mergeCell ref="C138:C139"/>
    <mergeCell ref="D138:D139"/>
    <mergeCell ref="E138:E139"/>
    <mergeCell ref="J126:J127"/>
    <mergeCell ref="A55:A134"/>
    <mergeCell ref="K143:K144"/>
    <mergeCell ref="L143:L144"/>
    <mergeCell ref="M143:M144"/>
    <mergeCell ref="R143:R144"/>
    <mergeCell ref="C145:C147"/>
    <mergeCell ref="I145:I147"/>
    <mergeCell ref="J145:J147"/>
    <mergeCell ref="M138:M139"/>
    <mergeCell ref="R121:R122"/>
    <mergeCell ref="C123:C124"/>
    <mergeCell ref="D123:D124"/>
    <mergeCell ref="E123:E124"/>
    <mergeCell ref="F123:F124"/>
    <mergeCell ref="G123:G124"/>
    <mergeCell ref="K123:K124"/>
    <mergeCell ref="L123:L124"/>
    <mergeCell ref="M123:M124"/>
    <mergeCell ref="R123:R124"/>
    <mergeCell ref="C121:C122"/>
    <mergeCell ref="D121:D122"/>
    <mergeCell ref="E121:E122"/>
    <mergeCell ref="F121:F122"/>
    <mergeCell ref="G121:G122"/>
    <mergeCell ref="K121:K122"/>
    <mergeCell ref="L121:L122"/>
    <mergeCell ref="M121:M122"/>
    <mergeCell ref="K126:K127"/>
    <mergeCell ref="L126:L127"/>
    <mergeCell ref="M126:M127"/>
    <mergeCell ref="E114:E115"/>
    <mergeCell ref="F114:F115"/>
    <mergeCell ref="G114:G115"/>
    <mergeCell ref="K114:K115"/>
    <mergeCell ref="L114:L115"/>
    <mergeCell ref="M114:M115"/>
    <mergeCell ref="R114:R115"/>
    <mergeCell ref="B117:B119"/>
    <mergeCell ref="C117:C119"/>
    <mergeCell ref="D117:D119"/>
    <mergeCell ref="E117:E119"/>
    <mergeCell ref="F117:F119"/>
    <mergeCell ref="G117:G119"/>
    <mergeCell ref="I117:I119"/>
    <mergeCell ref="K117:K119"/>
    <mergeCell ref="L117:L119"/>
    <mergeCell ref="M117:M119"/>
    <mergeCell ref="R117:R119"/>
    <mergeCell ref="R101:R103"/>
    <mergeCell ref="B104:B116"/>
    <mergeCell ref="C104:C112"/>
    <mergeCell ref="D104:D105"/>
    <mergeCell ref="G104:G105"/>
    <mergeCell ref="I104:I112"/>
    <mergeCell ref="J104:J112"/>
    <mergeCell ref="B92:B103"/>
    <mergeCell ref="K104:K105"/>
    <mergeCell ref="L104:L105"/>
    <mergeCell ref="M104:M105"/>
    <mergeCell ref="R104:R105"/>
    <mergeCell ref="D109:D110"/>
    <mergeCell ref="E109:E110"/>
    <mergeCell ref="F109:F110"/>
    <mergeCell ref="G109:G110"/>
    <mergeCell ref="K109:K110"/>
    <mergeCell ref="L109:L110"/>
    <mergeCell ref="M109:M110"/>
    <mergeCell ref="R109:R110"/>
    <mergeCell ref="C113:C116"/>
    <mergeCell ref="I113:I116"/>
    <mergeCell ref="J113:J116"/>
    <mergeCell ref="D114:D115"/>
    <mergeCell ref="D101:D103"/>
    <mergeCell ref="E101:E103"/>
    <mergeCell ref="F101:F103"/>
    <mergeCell ref="G101:G103"/>
    <mergeCell ref="I101:I103"/>
    <mergeCell ref="K101:K103"/>
    <mergeCell ref="L101:L103"/>
    <mergeCell ref="M101:M103"/>
    <mergeCell ref="M92:M93"/>
    <mergeCell ref="R92:R93"/>
    <mergeCell ref="C94:C95"/>
    <mergeCell ref="D94:D95"/>
    <mergeCell ref="G94:G95"/>
    <mergeCell ref="I94:I100"/>
    <mergeCell ref="J94:J100"/>
    <mergeCell ref="K94:K95"/>
    <mergeCell ref="C92:C93"/>
    <mergeCell ref="D92:D93"/>
    <mergeCell ref="G92:G93"/>
    <mergeCell ref="I92:I93"/>
    <mergeCell ref="L94:L95"/>
    <mergeCell ref="M94:M95"/>
    <mergeCell ref="R94:R95"/>
    <mergeCell ref="C99:C100"/>
    <mergeCell ref="G89:G91"/>
    <mergeCell ref="K89:K91"/>
    <mergeCell ref="L89:L91"/>
    <mergeCell ref="I86:I91"/>
    <mergeCell ref="J86:J91"/>
    <mergeCell ref="K86:K87"/>
    <mergeCell ref="L86:L87"/>
    <mergeCell ref="K92:K93"/>
    <mergeCell ref="L92:L93"/>
    <mergeCell ref="L81:L84"/>
    <mergeCell ref="M81:M84"/>
    <mergeCell ref="M86:M87"/>
    <mergeCell ref="R86:R87"/>
    <mergeCell ref="M89:M91"/>
    <mergeCell ref="R89:R91"/>
    <mergeCell ref="N81:N84"/>
    <mergeCell ref="O81:O84"/>
    <mergeCell ref="P81:P84"/>
    <mergeCell ref="Q81:Q84"/>
    <mergeCell ref="R81:R84"/>
    <mergeCell ref="L71:L73"/>
    <mergeCell ref="M71:M73"/>
    <mergeCell ref="R71:R73"/>
    <mergeCell ref="C76:C80"/>
    <mergeCell ref="I76:I80"/>
    <mergeCell ref="J76:J80"/>
    <mergeCell ref="D78:D79"/>
    <mergeCell ref="G78:G79"/>
    <mergeCell ref="K78:K79"/>
    <mergeCell ref="L78:L79"/>
    <mergeCell ref="M78:M79"/>
    <mergeCell ref="R78:R79"/>
    <mergeCell ref="B71:B91"/>
    <mergeCell ref="C71:C75"/>
    <mergeCell ref="D71:D73"/>
    <mergeCell ref="G71:G73"/>
    <mergeCell ref="I71:I75"/>
    <mergeCell ref="J71:J75"/>
    <mergeCell ref="K71:K73"/>
    <mergeCell ref="B55:B70"/>
    <mergeCell ref="C55:C56"/>
    <mergeCell ref="I55:I56"/>
    <mergeCell ref="C86:C91"/>
    <mergeCell ref="D86:D87"/>
    <mergeCell ref="E86:E87"/>
    <mergeCell ref="F86:F87"/>
    <mergeCell ref="G86:G87"/>
    <mergeCell ref="C81:C85"/>
    <mergeCell ref="D81:D84"/>
    <mergeCell ref="G81:G84"/>
    <mergeCell ref="I81:I85"/>
    <mergeCell ref="J81:J85"/>
    <mergeCell ref="K81:K84"/>
    <mergeCell ref="D89:D91"/>
    <mergeCell ref="E89:E91"/>
    <mergeCell ref="F89:F91"/>
    <mergeCell ref="L66:L67"/>
    <mergeCell ref="M66:M67"/>
    <mergeCell ref="R66:R67"/>
    <mergeCell ref="C69:C70"/>
    <mergeCell ref="D69:D70"/>
    <mergeCell ref="G69:G70"/>
    <mergeCell ref="I69:I70"/>
    <mergeCell ref="J69:J70"/>
    <mergeCell ref="K69:K70"/>
    <mergeCell ref="L69:L70"/>
    <mergeCell ref="M69:M70"/>
    <mergeCell ref="R69:R70"/>
    <mergeCell ref="I47:I53"/>
    <mergeCell ref="J47:J53"/>
    <mergeCell ref="K47:K51"/>
    <mergeCell ref="C66:C68"/>
    <mergeCell ref="D66:D67"/>
    <mergeCell ref="G66:G67"/>
    <mergeCell ref="I66:I68"/>
    <mergeCell ref="J66:J68"/>
    <mergeCell ref="K66:K67"/>
    <mergeCell ref="K59:K60"/>
    <mergeCell ref="L59:L60"/>
    <mergeCell ref="M59:M60"/>
    <mergeCell ref="R59:R60"/>
    <mergeCell ref="C63:C65"/>
    <mergeCell ref="D63:D65"/>
    <mergeCell ref="E63:E65"/>
    <mergeCell ref="F63:F65"/>
    <mergeCell ref="G63:G65"/>
    <mergeCell ref="I63:I65"/>
    <mergeCell ref="C57:C62"/>
    <mergeCell ref="I57:I62"/>
    <mergeCell ref="D59:D60"/>
    <mergeCell ref="G59:G60"/>
    <mergeCell ref="K63:K65"/>
    <mergeCell ref="L63:L65"/>
    <mergeCell ref="M63:M65"/>
    <mergeCell ref="R63:R65"/>
    <mergeCell ref="J42:J43"/>
    <mergeCell ref="B45:B46"/>
    <mergeCell ref="C45:C46"/>
    <mergeCell ref="I45:I46"/>
    <mergeCell ref="J45:J46"/>
    <mergeCell ref="G40:G41"/>
    <mergeCell ref="I40:I41"/>
    <mergeCell ref="J40:J41"/>
    <mergeCell ref="K40:K41"/>
    <mergeCell ref="L47:L51"/>
    <mergeCell ref="M47:M51"/>
    <mergeCell ref="R47:R51"/>
    <mergeCell ref="K52:K53"/>
    <mergeCell ref="L52:L53"/>
    <mergeCell ref="K37:K38"/>
    <mergeCell ref="L37:L38"/>
    <mergeCell ref="M37:M38"/>
    <mergeCell ref="R37:R38"/>
    <mergeCell ref="R40:R41"/>
    <mergeCell ref="L40:L41"/>
    <mergeCell ref="M40:M41"/>
    <mergeCell ref="M52:M53"/>
    <mergeCell ref="R52:R53"/>
    <mergeCell ref="A40:A54"/>
    <mergeCell ref="B40:B44"/>
    <mergeCell ref="C40:C41"/>
    <mergeCell ref="D40:D41"/>
    <mergeCell ref="E40:E41"/>
    <mergeCell ref="F40:F41"/>
    <mergeCell ref="B36:B39"/>
    <mergeCell ref="C36:C39"/>
    <mergeCell ref="I36:I39"/>
    <mergeCell ref="D37:D38"/>
    <mergeCell ref="E37:E38"/>
    <mergeCell ref="F37:F38"/>
    <mergeCell ref="G37:G38"/>
    <mergeCell ref="B47:B54"/>
    <mergeCell ref="C47:C53"/>
    <mergeCell ref="D47:D51"/>
    <mergeCell ref="E47:E51"/>
    <mergeCell ref="F47:F51"/>
    <mergeCell ref="G47:G51"/>
    <mergeCell ref="D52:D53"/>
    <mergeCell ref="C42:C43"/>
    <mergeCell ref="G42:G43"/>
    <mergeCell ref="I42:I43"/>
    <mergeCell ref="G52:G53"/>
    <mergeCell ref="M24:M25"/>
    <mergeCell ref="R24:R25"/>
    <mergeCell ref="C26:C28"/>
    <mergeCell ref="I26:I28"/>
    <mergeCell ref="J26:J28"/>
    <mergeCell ref="B30:B33"/>
    <mergeCell ref="C30:C31"/>
    <mergeCell ref="I30:I31"/>
    <mergeCell ref="J30:J31"/>
    <mergeCell ref="C32:C33"/>
    <mergeCell ref="F24:F25"/>
    <mergeCell ref="G24:G25"/>
    <mergeCell ref="I24:I25"/>
    <mergeCell ref="J24:J25"/>
    <mergeCell ref="K24:K25"/>
    <mergeCell ref="L24:L25"/>
    <mergeCell ref="J32:J33"/>
    <mergeCell ref="I21:I23"/>
    <mergeCell ref="J21:J23"/>
    <mergeCell ref="B22:B23"/>
    <mergeCell ref="C22:C23"/>
    <mergeCell ref="A24:A39"/>
    <mergeCell ref="B24:B28"/>
    <mergeCell ref="C24:C25"/>
    <mergeCell ref="D24:D25"/>
    <mergeCell ref="E24:E25"/>
    <mergeCell ref="I32:I33"/>
    <mergeCell ref="B34:B35"/>
    <mergeCell ref="C34:C35"/>
    <mergeCell ref="I34:I35"/>
    <mergeCell ref="J36:J39"/>
    <mergeCell ref="J34:J35"/>
    <mergeCell ref="R13:R15"/>
    <mergeCell ref="D17:D18"/>
    <mergeCell ref="E17:E18"/>
    <mergeCell ref="F17:F18"/>
    <mergeCell ref="G17:G18"/>
    <mergeCell ref="I17:I18"/>
    <mergeCell ref="J17:J18"/>
    <mergeCell ref="K17:K18"/>
    <mergeCell ref="L17:L18"/>
    <mergeCell ref="M17:M18"/>
    <mergeCell ref="G13:G15"/>
    <mergeCell ref="I13:I15"/>
    <mergeCell ref="J13:J15"/>
    <mergeCell ref="K13:K15"/>
    <mergeCell ref="L13:L15"/>
    <mergeCell ref="M13:M15"/>
    <mergeCell ref="R17:R18"/>
    <mergeCell ref="N11:N12"/>
    <mergeCell ref="O11:O12"/>
    <mergeCell ref="P11:P12"/>
    <mergeCell ref="Q11:Q12"/>
    <mergeCell ref="R11:R12"/>
    <mergeCell ref="F11:F12"/>
    <mergeCell ref="G11:G12"/>
    <mergeCell ref="I11:I12"/>
    <mergeCell ref="J11:J12"/>
    <mergeCell ref="K11:K12"/>
    <mergeCell ref="L11:L12"/>
    <mergeCell ref="J4:J5"/>
    <mergeCell ref="K4:K5"/>
    <mergeCell ref="L4:L5"/>
    <mergeCell ref="M4:M5"/>
    <mergeCell ref="A1:J2"/>
    <mergeCell ref="K1:M2"/>
    <mergeCell ref="N1:Q2"/>
    <mergeCell ref="R1:R3"/>
    <mergeCell ref="A4:A23"/>
    <mergeCell ref="B4:B10"/>
    <mergeCell ref="C4:C5"/>
    <mergeCell ref="D4:D5"/>
    <mergeCell ref="E4:E5"/>
    <mergeCell ref="F4:F5"/>
    <mergeCell ref="C6:C7"/>
    <mergeCell ref="C9:C10"/>
    <mergeCell ref="B11:B21"/>
    <mergeCell ref="C11:C21"/>
    <mergeCell ref="D11:D12"/>
    <mergeCell ref="E11:E12"/>
    <mergeCell ref="D13:D15"/>
    <mergeCell ref="G4:G5"/>
    <mergeCell ref="I4:I5"/>
    <mergeCell ref="M11:M1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 DECENAL PC DISCAPACIDAD</vt:lpstr>
      <vt:lpstr>Hoja1</vt:lpstr>
      <vt:lpstr>Hoja2</vt:lpstr>
      <vt:lpstr>indicadores critico 2017</vt:lpstr>
      <vt:lpstr>Hoja3</vt:lpstr>
      <vt:lpstr>'PLAN DECENAL PC DISCAPACIDAD'!Títulos_a_imprimir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AUXFAMILIA07</cp:lastModifiedBy>
  <dcterms:created xsi:type="dcterms:W3CDTF">2015-12-12T23:32:55Z</dcterms:created>
  <dcterms:modified xsi:type="dcterms:W3CDTF">2018-04-26T16:54:29Z</dcterms:modified>
</cp:coreProperties>
</file>