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C1CD0A70-1804-42CE-ABD5-6B59AF85581D}" xr6:coauthVersionLast="47" xr6:coauthVersionMax="47" xr10:uidLastSave="{00000000-0000-0000-0000-000000000000}"/>
  <bookViews>
    <workbookView xWindow="-120" yWindow="-120" windowWidth="29040" windowHeight="15840" xr2:uid="{00000000-000D-0000-FFFF-FFFF00000000}"/>
  </bookViews>
  <sheets>
    <sheet name="PPPIIA_2021" sheetId="1" r:id="rId1"/>
    <sheet name="ANALISIS" sheetId="2" r:id="rId2"/>
  </sheets>
  <definedNames>
    <definedName name="_xlnm._FilterDatabase" localSheetId="0" hidden="1">PPPIIA_2021!$A$6:$V$137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24" i="1" l="1"/>
  <c r="U123" i="1"/>
  <c r="U119" i="1"/>
  <c r="U118" i="1"/>
  <c r="U94" i="1"/>
  <c r="U92" i="1"/>
  <c r="U91" i="1"/>
  <c r="D51" i="2" l="1"/>
  <c r="T124" i="1"/>
  <c r="T123" i="1"/>
  <c r="U121" i="1"/>
  <c r="T121" i="1"/>
  <c r="T119" i="1"/>
  <c r="T118" i="1"/>
  <c r="U64" i="1"/>
  <c r="T64" i="1"/>
  <c r="S64" i="1"/>
  <c r="S59" i="1" l="1"/>
  <c r="S78" i="1" l="1"/>
  <c r="I9" i="2" l="1"/>
  <c r="H9" i="2"/>
  <c r="G9" i="2"/>
  <c r="F9" i="2"/>
  <c r="E9" i="2"/>
  <c r="T94" i="1"/>
  <c r="T92" i="1"/>
  <c r="T91" i="1"/>
  <c r="S104" i="1" l="1"/>
  <c r="S100" i="1"/>
  <c r="S99" i="1"/>
  <c r="S13" i="1"/>
  <c r="S89" i="1"/>
  <c r="S86" i="1"/>
  <c r="S54" i="1"/>
  <c r="S68" i="1"/>
  <c r="S52" i="1"/>
  <c r="S51" i="1"/>
  <c r="S50" i="1"/>
  <c r="S48" i="1"/>
  <c r="S41" i="1"/>
  <c r="S43" i="1"/>
  <c r="S42" i="1"/>
  <c r="S40" i="1"/>
  <c r="S39" i="1"/>
  <c r="S38" i="1"/>
  <c r="S15" i="1"/>
  <c r="S16" i="1"/>
  <c r="S14" i="1"/>
  <c r="S98" i="1"/>
  <c r="S93" i="1"/>
  <c r="S88" i="1"/>
  <c r="S17" i="1"/>
  <c r="S72" i="1"/>
  <c r="S71" i="1"/>
  <c r="S82" i="1"/>
  <c r="S69" i="1"/>
  <c r="S47" i="1"/>
  <c r="S46" i="1"/>
  <c r="S45" i="1"/>
  <c r="J8" i="2"/>
  <c r="J7" i="2"/>
  <c r="J6" i="2"/>
  <c r="J5" i="2"/>
  <c r="S107" i="1"/>
  <c r="S106" i="1"/>
  <c r="S105" i="1"/>
  <c r="S101" i="1"/>
  <c r="S63" i="1"/>
  <c r="S57" i="1"/>
  <c r="S26" i="1"/>
  <c r="S25" i="1"/>
  <c r="S24" i="1"/>
  <c r="S23" i="1"/>
  <c r="S22" i="1"/>
  <c r="S21" i="1"/>
  <c r="S20" i="1"/>
  <c r="S12" i="1"/>
  <c r="S11" i="1"/>
  <c r="S10" i="1"/>
  <c r="S9" i="1"/>
  <c r="S8" i="1"/>
  <c r="S77" i="1"/>
  <c r="S76" i="1"/>
  <c r="S79" i="1"/>
  <c r="S75" i="1"/>
  <c r="S84" i="1"/>
  <c r="S134" i="1"/>
  <c r="S136" i="1"/>
  <c r="S132" i="1"/>
  <c r="S124" i="1"/>
  <c r="S123" i="1"/>
  <c r="S122" i="1"/>
  <c r="S121" i="1"/>
  <c r="S120" i="1"/>
  <c r="S119" i="1"/>
  <c r="S118" i="1"/>
  <c r="S112" i="1"/>
  <c r="S102" i="1"/>
  <c r="S67" i="1"/>
  <c r="S66" i="1"/>
  <c r="S65" i="1"/>
  <c r="S94" i="1"/>
  <c r="S92" i="1"/>
  <c r="S91" i="1"/>
  <c r="S73" i="1"/>
  <c r="S55" i="1"/>
  <c r="S34" i="1"/>
  <c r="S27" i="1"/>
  <c r="S80" i="1"/>
  <c r="S81" i="1"/>
  <c r="S62" i="1"/>
  <c r="S127" i="1"/>
  <c r="S90" i="1"/>
  <c r="S137" i="1"/>
  <c r="S135" i="1"/>
  <c r="S130" i="1"/>
  <c r="S128" i="1"/>
  <c r="S126" i="1"/>
  <c r="S125" i="1"/>
  <c r="S116" i="1"/>
  <c r="S115" i="1"/>
  <c r="S110" i="1"/>
  <c r="S95" i="1"/>
  <c r="S31" i="1"/>
  <c r="S28" i="1"/>
  <c r="S56" i="1"/>
  <c r="S53" i="1"/>
  <c r="S49" i="1"/>
  <c r="S96" i="1"/>
  <c r="S36" i="1"/>
  <c r="S19" i="1"/>
  <c r="S18" i="1"/>
  <c r="S114" i="1"/>
  <c r="S117" i="1"/>
  <c r="S109" i="1"/>
  <c r="S108" i="1"/>
  <c r="J9" i="2" l="1"/>
</calcChain>
</file>

<file path=xl/sharedStrings.xml><?xml version="1.0" encoding="utf-8"?>
<sst xmlns="http://schemas.openxmlformats.org/spreadsheetml/2006/main" count="1245" uniqueCount="480">
  <si>
    <t>14 ESE con Norma Técnica implementada en forma permanente y continua y ampliación a IPS privadas y mixtas para la atención del binomio madre e hijo, incluyendo la estrategia IAMI.</t>
  </si>
  <si>
    <t>Implementar la estrategia "Instituciones amigas de la mujer y la Infancia" IAMI.</t>
  </si>
  <si>
    <t>Acción estratégica</t>
  </si>
  <si>
    <t>Meta 2024</t>
  </si>
  <si>
    <t>Promover la estrategia "Madre Canguro" en las instituciones prestadoras de servicio -IPS- públicas y privadas.</t>
  </si>
  <si>
    <t xml:space="preserve">12 Municipios del Departamento del Quindío con capacidad instalada para el desarrollo permanente y continuo de acciones de Promoción en el desarrollo del Plan Nacional de Sexualidad, Derechos sexuales y Reproductivos. </t>
  </si>
  <si>
    <t>Capacidades Institucionales ejecutadas para la promoción, el apoyo y la protección de la Lactancia Materna, en el marco del Plan Decenal.</t>
  </si>
  <si>
    <t xml:space="preserve">Implementar el plan decenal de lactancia materna 2010-2020, en el departamento del Quindío. </t>
  </si>
  <si>
    <t>Implementar la estrategia de desparasitación y prevención de las deficiencias de micronutrientes en gestantes y población de la primera infancia con enfoque diferencial.</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</si>
  <si>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</si>
  <si>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12 Municipios del Departamento con capacidad instalada para la implementación, desarrollo y mantenimiento de la estrategia AIEPI.</t>
  </si>
  <si>
    <t xml:space="preserve">Implementar la estrategia "Atención Integrada de Enfermedades Prevalentes de la Infancia". AIEPI a nivel departamental. </t>
  </si>
  <si>
    <t xml:space="preserve">Crear e implementar una estrategia de información, educación ciudadana y comunicación educativa en los 12 municipios para la promoción de la salud a favor del proceso de crecimiento y desarrollo. </t>
  </si>
  <si>
    <t>Estrategia AIEPI ejecutada en los (12) Municipios del Departamento del Quindío, con campañas de promoción, prevención y esquemas de vacunación implementados.</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</si>
  <si>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</si>
  <si>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reducción en factores de riesgo y promoción de los entornos protectores.</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</si>
  <si>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</si>
  <si>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12 Municipios del Departamento con capacidad instalada para la implementación, desarrollo y mantenimiento de la Estrategia AIEPI.</t>
  </si>
  <si>
    <t>Capacidades Institucionales ejecutadas para la implementación del Programa de Atención Integral a la Primera Infancia -PAIPI- en las modalidades de Entorno Familiar,  Entorno Comunitario y Entorno Institucional.</t>
  </si>
  <si>
    <t xml:space="preserve">Crear las condiciones, alianzas y redes necesarias para la implementación de la estrategia nacional de la primera infancia -PAIPI- en el Departamento del Quindío. </t>
  </si>
  <si>
    <t xml:space="preserve">Ejecutar la política nacional de reducción de sustancias psicoactivas y su impacto, con enfoque prioritario en niños, niñas y adolescentes del departamento del Quindío.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</si>
  <si>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</si>
  <si>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</si>
  <si>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Capacidades Institucionales ejecutadas para el seguimiento y control del Plan Departamental de Reducción del Consumo de Sustancias Psicoactivas desde los ejes de prevención, mitigación, superación y capacidad de respuesta.</t>
  </si>
  <si>
    <t>Eje estratégico</t>
  </si>
  <si>
    <t>Objetivo</t>
  </si>
  <si>
    <t>Responsable</t>
  </si>
  <si>
    <t>Existencia</t>
  </si>
  <si>
    <t>Plan Departamental de Desarrollo</t>
  </si>
  <si>
    <t>Línea estratégica</t>
  </si>
  <si>
    <t>Programa presupuestal</t>
  </si>
  <si>
    <t>Código del producto</t>
  </si>
  <si>
    <t>Nombre del indicador</t>
  </si>
  <si>
    <t>Producto</t>
  </si>
  <si>
    <t>Código del indicador de producto</t>
  </si>
  <si>
    <t>Meta del cuatrenio</t>
  </si>
  <si>
    <t>Política Pública:</t>
  </si>
  <si>
    <t xml:space="preserve">Primera Infancia, Infancia y Adolescencia 2014 - 2024 "Por mis derechos, por mi familia, para volver a soñar" </t>
  </si>
  <si>
    <t>Procesos de formación en competencias para la vida con Estrategia de promoción implementada en Prevención del Embarazo Adolescente y Atención Obstétrica.</t>
  </si>
  <si>
    <t>Desarrollo</t>
  </si>
  <si>
    <t>Campaña de promoción de la salud implementado, en los 12 Municipios del Departamento que incluya la Prevención del Embarazo Adolescente y Atención Obstétrica.</t>
  </si>
  <si>
    <t xml:space="preserve">Crear e implementar el Plan de Comunicación Estratégica en promoción de derechos sexuales y reproductivos, Prevención de embarazo adolescente y atención obstétrica. </t>
  </si>
  <si>
    <t xml:space="preserve">Promover acciones de formación que generen competencias para la vida, la cultura de la sexualidad responsable que redunden en la construcción del proyecto de vida de niños, niñas y adolescentes. </t>
  </si>
  <si>
    <t>Campaña de promoción de la salud ejecutada en los 12 Municipios del Departamento dirigido a la Comunidad, La escuela y la Familia, en el marco del Plan Nacional de sexualidad, Derechos Sexuales y Reproductivos.</t>
  </si>
  <si>
    <t xml:space="preserve">Desarrollar estrategias comunicativas mediante la participación comunicativa, familiar, educativa e institucional que promueven el ejercicio responsable de la sexualidad en niños, niñas y adolescentes del departamento del Quindío. </t>
  </si>
  <si>
    <t xml:space="preserve">Servicio de gestión del riesgo en temas de salud sexual y reproductiva </t>
  </si>
  <si>
    <t>12 Municipios del Departamento del Quindío con capacidad instalada para el desarrollo permanente y continuo de acciones de Promoción por enfoque diferencial en el desarrollo del Plan Nacional de sexualidad, derechos sexuales y reproductivos.</t>
  </si>
  <si>
    <t>Servicios de promoción de la salud y prevención de riesgos asociados a condiciones no transmisibles</t>
  </si>
  <si>
    <t>100% de ESE , 60% IPS Privadas y mixtas 100% de Entidades Administradoras de Planes de Beneficio EAPB subsidiadas y 100% de EAPB contributivas con
seguimiento al cumplimiento en la adherencia a las normas técnicas en las acciones de Salud Pública Individual.</t>
  </si>
  <si>
    <t>12 Municipios del Departamento del Quindío apoyados con Programas Municipales de fomento y protección de patrones alimentarios adecuados para la Primera Infancia.</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</si>
  <si>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</si>
  <si>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</si>
  <si>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Estrategia AIEPI implementada en los 12 municipios urbano y rural con campañas de información, educación y comunicación educativa para la promoción de la salud realizada en las Instituciones Educativas, Públicas y Privadas.</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</si>
  <si>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</si>
  <si>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12 Municipios del Departamento con Programas Municipales de fomento y protección de patrones alimentarios adecuados para la primera infancia.</t>
  </si>
  <si>
    <t>Secretaría de Agricultura, Desarrollo Rural y Medio Ambiente</t>
  </si>
  <si>
    <t>20 Proyectos Productivos apoyados con énfasis en Seguridad Alimentaria dirigidos a grupos poblacionales vulnerables.</t>
  </si>
  <si>
    <t>13745 Niños, Niñas y Adolescentes con el copago de Almuerzos garantizados.</t>
  </si>
  <si>
    <t>Capacidades Institucionales ejecutadas para la promoción, apoyo y ejecución del Plan de Alimentación Escolar en el Departamento del Quindío.</t>
  </si>
  <si>
    <t>Implementar, fortalecer y hacer seguimiento al Plan de Alimentación Escolar en los 12 municipios del departamento del Quindío.</t>
  </si>
  <si>
    <t xml:space="preserve">Implementar y fortalecer la estrategia "De Cero a Siempre" de la presidencia de la república, en el departamento del Quindío. </t>
  </si>
  <si>
    <t>Incrementar en 710 cupos para niños y niñas menores de 5 años vinculados a programas de Educación Inicial.</t>
  </si>
  <si>
    <t>Inclusión social y equidad</t>
  </si>
  <si>
    <t xml:space="preserve">Calidad, cobertura y fortalecimiento de la educación inicial, preescolar, básica y media. "Tu y yo con educación y de calidad". </t>
  </si>
  <si>
    <t xml:space="preserve">Servicio de información para la gestión de la educación inicial y preescolar en condiciones de calidad. </t>
  </si>
  <si>
    <t>Entidades territoriales que hacen seguimiento a las condiciones de calidad de los prestadores de educación inicial o preescolar a través del Sistema de Información de Primera Infancia (SIPI).</t>
  </si>
  <si>
    <t>85 Docentes de Preescolar y Madres Comunitarias capacitadas en el uso de nuevas tecnologías y bilingüismo para la promoción de competencias en Educación Inicial.</t>
  </si>
  <si>
    <t xml:space="preserve">Servicio de fortalecimiento a las capacidades de los docentes y agentes educativos en educación inicial o preescolar de acuerdo a los referentes nacionales. </t>
  </si>
  <si>
    <t xml:space="preserve">Docentes y agentes educativos beneficiaros de servicio de fortalecimiento a sus capacidades de acuerdo a los referentes nacionales.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</si>
  <si>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</si>
  <si>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</si>
  <si>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 xml:space="preserve">Servicio de fomento para la permanencia en programas de educación formal. </t>
  </si>
  <si>
    <t xml:space="preserve">Personas beneficiarias de estrategias de permanencia. </t>
  </si>
  <si>
    <t>17000 Estudiantes con acceso a educación en el nivel de básica primaria.</t>
  </si>
  <si>
    <t>235 menos Analfabetas 15 a 24años en el Departamento del Quindío.</t>
  </si>
  <si>
    <t>15900 Estudiantes en el nivel de Educación Básica Secundaria.</t>
  </si>
  <si>
    <t>5100 Estudiantes más con acceso al nivel de Educación Media.</t>
  </si>
  <si>
    <t>2697 Estudiantes beneficiarios del subsidio de Transporte Escolar.</t>
  </si>
  <si>
    <t>2856 Niños, Niñas y Adolescentes desertores escolares menos.</t>
  </si>
  <si>
    <t>4328 Niños, Niñas y Adolescentes reprobados escolares menos.</t>
  </si>
  <si>
    <t>Un programa académico de Etno-Educación implementado en los doce (12) Municipios.</t>
  </si>
  <si>
    <t>6 Redes de Aprendizaje fortalecidas e implementadas.</t>
  </si>
  <si>
    <t>54 Instituciones Educativas con propuesta articuladora, elaborada e implementada “Desde la quindianidad al Paisaje Cultural Cafetero".</t>
  </si>
  <si>
    <t>Servicios de asistencia técnica en educación inicial, preescolar, básica y media.</t>
  </si>
  <si>
    <t>Entidades y organizaciones asistidas técnicamente.</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</si>
  <si>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</si>
  <si>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</si>
  <si>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Plan de Apoyo a la Educación Rural fortalecido en los 12 municipios.</t>
  </si>
  <si>
    <t>Plan de Formación y Capacitación Docente implementado en el uso de Nuevas Tecnologías aplicadas a Estrategias y Métodos Didácticos en los 12 Municipios.</t>
  </si>
  <si>
    <t>Plan de Formación y Capacitación Docente implementado en Competencias Comunicativas en Inglés, en los 12 Municipios.</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</si>
  <si>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</si>
  <si>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</si>
  <si>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</si>
  <si>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</si>
  <si>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120 Docentes de Preescolar y Madres Comunitarias capacitados en el uso de Nuevas Tecnologías y bilingüismo para la promoción de competencias en Educación Inicial.</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</si>
  <si>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</si>
  <si>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</si>
  <si>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Infraestructura de Edificaciones educativas del Departamento del Quindío, mejoradas y rehabilitadas. Número de Sedes (21).</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</si>
  <si>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</si>
  <si>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</si>
  <si>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7 Sedes Educativas construidas, en correspondencia a la demanda poblacional y proyección de coberturas en cada uno de los 12 municipios.</t>
  </si>
  <si>
    <t>11 Equipamientos y/o Espacios para el desarrollo turístico y cultural en el Departamento del Quindío, mejorados y habilitados.</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</si>
  <si>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</si>
  <si>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</si>
  <si>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Secretaría de Cultura Departamental</t>
  </si>
  <si>
    <t>Secretaría de Educación Departamental</t>
  </si>
  <si>
    <t>20 Bibliotecas y Ludotecas del Departamento del Quindío de la Red Apoyadas y Articuladas.</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</si>
  <si>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</si>
  <si>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</si>
  <si>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Programa de apoyo, acompañamiento y fortalecimiento a las familias quindianas del Departamento del Quindío, con líneas de acción sobre pautas de crianza.</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</si>
  <si>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</si>
  <si>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</si>
  <si>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</si>
  <si>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</si>
  <si>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</si>
  <si>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</si>
  <si>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</si>
  <si>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</si>
  <si>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Jóvenes de los 12 Municipios de Departamento del Quindío, participando activamente en las Juntas de Acción Comunal, a través de programas de capacitación presencial  y  virtual.</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</si>
  <si>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</si>
  <si>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</si>
  <si>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11 Equipamientos para el desarrollo turístico y cultural en el departamento del Quindío, mejorados y habilitados.</t>
  </si>
  <si>
    <t xml:space="preserve">Promover, afianzar y estimular el desarrollo de capacidades y destrezas deportivas, artísticas y culturales como alternativa en el uso del tiempo libre, reconociendo el enfoque diferencia, poblacional y por ciclo vital, de los niños, niñas y adolescentes. </t>
  </si>
  <si>
    <t>92 Escuelas de Formación Deportiva fomentadas y apoyadas en los 12 Municipios con proyección de la reserva deportiva del Departamento del Quindío.</t>
  </si>
  <si>
    <t>INDEPORTES</t>
  </si>
  <si>
    <t>17 Juegos Inter-Colegiados en sus diferentes fases apoyados en los eventos deportivos.</t>
  </si>
  <si>
    <t>50 Ligas Deportivas que cumplen parámetros de cobertura y resultados federativos hacia los altos logros.</t>
  </si>
  <si>
    <t>12 Apoyo a ligas deportivas con capacidad especial que cumplan parámetros de cobertura y resultados federativos hacia los altos logros.</t>
  </si>
  <si>
    <t>7 Programas Lúdicos y Recreativos de tiempo libre implementados a través de ludotecas, campamentos juveniles del juego y de la recreación para el aprovechamiento y el uso adecuado del tiempo libre.</t>
  </si>
  <si>
    <t>20 Escuelas de Formación Artística y Salas concertadas apoyadas en el Departamento del Quindío.</t>
  </si>
  <si>
    <t>12 Proyectos que estimulen el desarrollo de capacidades, dirigidos a poblaciones especiales.</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</si>
  <si>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</si>
  <si>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</si>
  <si>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</si>
  <si>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</si>
  <si>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Ciudadanía</t>
  </si>
  <si>
    <t xml:space="preserve">Instituto Colombiano de Bienestar Familiar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</si>
  <si>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</si>
  <si>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12 Convenios Interinstitucionales suscritos para la atención integral de la primera infancia, incluyendo.</t>
  </si>
  <si>
    <t>85 Docentes de Preescolar y Madres Comunitarias capacitadas en el uso de nuevas tecnologías y bilingüismo para la promoción de competencias.</t>
  </si>
  <si>
    <t>Programa de apoyo, acompañamiento y fortalecimiento a las familias quindianas del Departamento del Quindío, con líneas de acción sobre identidad, afectos y proyectos compartidos.</t>
  </si>
  <si>
    <t>Plan de Lectura y Escritura implementado apoyado en los 12 Municipios.</t>
  </si>
  <si>
    <t>1820 docentes y directivos que desarrollan competencias ciudadanas y la construcción de ambientes democráticos.</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</si>
  <si>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</si>
  <si>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</si>
  <si>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Calidad, cobertura y fortalecimiento de la educación inicial, preescolar, básica y media. "Tu y yo con educación y de calidad".</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</si>
  <si>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</si>
  <si>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</si>
  <si>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54 Instituciones Educativas con propuesta articuladora, elaborada e implementada "Desde la quindianidad al Paisaje Cultural Cafetero".</t>
  </si>
  <si>
    <t>54 Gobiernos Escolares de las Instituciones Educativas, operando con orientación al Modelo Vocacional de cada Institución.</t>
  </si>
  <si>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</si>
  <si>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</si>
  <si>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Secretaría del Interior Departamental.</t>
  </si>
  <si>
    <t>Jóvenes de los 12 Municipios de Departamento del Quindío, participando activamente en las Juntas de Acción Comunal, a través de programas de capacitación presencial y virtual.</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</si>
  <si>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</si>
  <si>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</si>
  <si>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</si>
  <si>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</si>
  <si>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</si>
  <si>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</si>
  <si>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</si>
  <si>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</si>
  <si>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</si>
  <si>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Medidas de restablecimiento de Derechos, adoptadas y establecidas para los 12 Municipios del Departamento del Quindío.</t>
  </si>
  <si>
    <t xml:space="preserve">Adoptar el Plan Nacional de Construcción de Paz y Convivencia Familiar (HAZPAZ). </t>
  </si>
  <si>
    <t>Plan Departamental y Planes de Acción municipales en DDHH y DIH formulados e implementados en los 12 Municipios del Departamento del Quindío.</t>
  </si>
  <si>
    <t>Servicio de apoyo para la implementación de medidas en derechos humanos y DIH.</t>
  </si>
  <si>
    <t>41.2.1</t>
  </si>
  <si>
    <t>Medidas implementadas en cumplimiento de las obligaciones internacionales en materia de derechos humanos y DIH.</t>
  </si>
  <si>
    <t>Fortalecer los comités de erradicación del trabajo infantil en cada uno de los municipios así el Comité Departamental del Trabajo Infantil</t>
  </si>
  <si>
    <t>Desarrollar proyectos que permitan a las familias de los niños, niñas y adolescentes que trabajan, fortalecer sus ingresos y restablecer los derechos de los mismos.</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</si>
  <si>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</si>
  <si>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</si>
  <si>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Capacidades Institucionales ejecutadas para la ejecución, seguimiento y control del Plan integral de Prevención y Erradicación del Trabajo Infantil “PIPETI” en los 12 municipios del Departamento del Quindío</t>
  </si>
  <si>
    <t xml:space="preserve">Adoptar la estrategia nacional para la erradicación del trabajo infantil -ENETI- en el departamento del Quindío y en cada uno de sus 12 municipios. </t>
  </si>
  <si>
    <t>Capacidades Institucionales ejecutadas para la ejecución, seguimiento y control de la Estrategia Nacional para la Erradicación del Trabajo Infantil ENETI en los 12 municipios del Departamento del Quindío.</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</si>
  <si>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</si>
  <si>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</si>
  <si>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</si>
  <si>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</si>
  <si>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</si>
  <si>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</si>
  <si>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Plan de Formación desarrollado a los actores que se involucran dentro de la cadena productiva del turismo (taxistas, sector educativo, guías, entre otros).</t>
  </si>
  <si>
    <t>Instituto Colombiano de Bienestar Familiar</t>
  </si>
  <si>
    <t>Secretaría de Turismo, Industria y Comercio Departamental</t>
  </si>
  <si>
    <t>Secretaría de Familia Departamental</t>
  </si>
  <si>
    <t xml:space="preserve">Desarrollar estrategias de promoción y participación dirigidas a niños, niñas y adolescentes en situación de vulnerabilidad y riesgo para el reclutamiento forzado. </t>
  </si>
  <si>
    <t>100% de Hogares de Paso apoyados de Niños, Niñas y Adolescentes explotados en el Departamento del Quindío.</t>
  </si>
  <si>
    <t>Desarrollar el tratamiento integral desde los componentes sicosociales (conforme a lo establecido en la ley 1098 de 2006).</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</si>
  <si>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</si>
  <si>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</si>
  <si>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Rendiciones de Cuentas de Niñez y Adolescencia con procesos de movilización social, calidad de los datos y grado de innovación.</t>
  </si>
  <si>
    <t xml:space="preserve">Fortalecer la cultura ciudadana, institucional y de entidades público-privadas en la defensa por la protección de los derechos de los niños, niñas y adolescentes en el departamento del Quindío.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</si>
  <si>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</si>
  <si>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</si>
  <si>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Implementación y mejora del SUIN (Sistema Único de Información de la infancia para el seguimiento del cumplimiento progresivo de los derechos de los niños, niñas y adolescentes) que incluya más derechos, con enfoque diferencial y poblacional.</t>
  </si>
  <si>
    <t>Capacidades Institucionales ejecutadas para el seguimiento, monitoreo y control de los Indicadores soportados en el SUIN, identificando prioridades y acciones para la garantía de derechos de los Niños, Niñas y Adolescentes del Departamento del Quindío.</t>
  </si>
  <si>
    <t>Curso de vida</t>
  </si>
  <si>
    <t>PI</t>
  </si>
  <si>
    <t>I</t>
  </si>
  <si>
    <t>A</t>
  </si>
  <si>
    <t>X</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</si>
  <si>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</si>
  <si>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</si>
  <si>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</si>
  <si>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</si>
  <si>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</si>
  <si>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</si>
  <si>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Plan de Formación y Capacitación Docente implementado en los 12 Municipios, en Competencias Básicas, Específicas y transversales, incorporando el enfoque diferencial y por condición especial.</t>
  </si>
  <si>
    <t xml:space="preserve">Secretaría de Familia Departamental </t>
  </si>
  <si>
    <t>Secretaría del Interior Departamental</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</si>
  <si>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</si>
  <si>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 xml:space="preserve">Línea de acción </t>
  </si>
  <si>
    <t>Programado</t>
  </si>
  <si>
    <t>Ejecutado</t>
  </si>
  <si>
    <t>Porcentaje avance</t>
  </si>
  <si>
    <t>Garantizar la seguridad alimentaria y nutricional a gestantes, madres lactantes, niño, niñas y adolescentes.</t>
  </si>
  <si>
    <t>Mujeres gestantes y lactantes, niños, niñas y adolescentes vivos y saludables.</t>
  </si>
  <si>
    <t>Fortalecer la Atención Integral en salud y promover acciones articuladas para generar cultura del autocuidado, la prevención de enfermedades más comunes, garantizar un crecimiento sano y generar hábitos saludables físicos y mentales.</t>
  </si>
  <si>
    <t>Una vida saludable con Entorno Familiar para Niños, Niñas y Adolescentes.</t>
  </si>
  <si>
    <t>Garantizar el derecho a la vida bajo entornos protectores en los Niños, Niñas y Adolescentes.</t>
  </si>
  <si>
    <t>Niños, Niñas y Adolescentes desarrollan estilos de vida saludables y acceden a factores de protección frente al consumo de Sustancias Psicoactivas.</t>
  </si>
  <si>
    <t>Prevenir y reducir el consumo de sustancias psicoactivas en niños, niñas y adolescentes, promoviendo estilos de vida desde la Ética del cuidado así como disminuir la actitud permisiva de la comunidad frente al consumo de Sustancias lícitas e Ilícitas.</t>
  </si>
  <si>
    <t>La Educación como un factor determinante en el desarrollo de los Niños, Niñas y Adolescentes.</t>
  </si>
  <si>
    <t>Garantizar una Educación de calidad, innovadora, adecuada, pertinente y con enfoque diferencial, para que los Niños, Niñas y Adolescentes, interactúen en espacios de diálogo, participación y cultura de paz, contribuyendo al desarrollo integral y ejercicio pleno de sus derechos.</t>
  </si>
  <si>
    <t>Construcción de la subjetividad y la identidad de Niños, Niñas y Adolescentes a partir de la red de relaciones que establecen con los Adultos, la Familia, los centros de cuidado, la Escuela y la Comunidad.</t>
  </si>
  <si>
    <t>Garantizar programas direccionados a la Familia, Líderes Comunitarios, Instituciones Educativas y Sociedad para promover los lazos familiares, la confianza y el afecto como generador de capacidades e identidad en los Niños, Niñas y adolescentes.</t>
  </si>
  <si>
    <t>Establecimiento de la Red Familia- Escuela - Comunidad, trabajando en procesos de Desarrollo Humano para Niños, Niñas y Adolescentes.</t>
  </si>
  <si>
    <t>Fortalecer con las Familias, Escuela y Comunidad el ejercicio de la plena responsabilidad en los procesos de Formación y Educación de los Niños, Niñas y Adolescentes.</t>
  </si>
  <si>
    <t>Establecimiento de la práctica Deportiva, Recreativa y Cultural, como generadora y potenciadora en el del desarrollo integral de los Niños, Niñas y Adolescentes.</t>
  </si>
  <si>
    <t>Desarrollar programas, Deportivos, Recreativos y Culturales para Niños, Niñas y Adolescentes en entornos aptos para su desarrollo integral.</t>
  </si>
  <si>
    <t>Inclusión de niños, niñas y adolescentes en situación de Discapacidad, Afrocolombianidad, Indígenas y otras Minorías en programas de deporte y cultura.</t>
  </si>
  <si>
    <t>Garantizar el uso y adecuación de espacios para la atención en salud, educación, deporte, recreación y cultura según las necesidades diferenciales de los Niños, Niñas y Adolescentes.</t>
  </si>
  <si>
    <t>Niños, Niñas y Adolescentes construyen nuevos sentidos, asumiendo con responsabilidad el ejercicio de su sexualidad, paternidad y maternidad.</t>
  </si>
  <si>
    <t>Garantizar en los Niños, Niñas y Adolescentes del Departamento del Quindío una identidad y vida Sexual y Reproductiva con responsabilidad.</t>
  </si>
  <si>
    <t xml:space="preserve">Los Niños, Niñas y Adolescentes aplicando los Deberes y Derechos de la ciudadanía. </t>
  </si>
  <si>
    <t xml:space="preserve">Fortalecer en los niños, niñas y adolescentes habilidades y destrezas para participar en espacios familiares y comunitarios en la toma de decisiones ejerciendo sus deberes y derechos ciudadanos. </t>
  </si>
  <si>
    <t>Un Quindío más humano para Niños, Niñas y Adolescentes del Departamento del Quindío con Garantía de derechos de protección.</t>
  </si>
  <si>
    <t>Garantizar los derechos y el restablecimiento de los mismos en niños, niñas y adolescentes del Departamento del Quindío.</t>
  </si>
  <si>
    <t>Los niños, niñas y adolescentes del Departamento del Quindío No Trabajan. Ni son inducidos a trabajos que afecten su desarrollo integral.</t>
  </si>
  <si>
    <t>Crear condiciones familiares y sociales para evitar el Trabajo Infantil y las Peores Formas de Trabajo Infantil.</t>
  </si>
  <si>
    <t>Niños, Niñas y Adolescentes seguros y protegidos del reclutamiento forzado.</t>
  </si>
  <si>
    <t>Generar condiciones para evitar que los niños, niñas y adolescentes sean capturados y reclutados por grupos urbanos y rurales al margen de la ley.</t>
  </si>
  <si>
    <t>Agentes Institucionales de los tres niveles comprometidos con la Niñez y la Adolescencia.</t>
  </si>
  <si>
    <t>Priorizar la Inversión social y el Gasto Público en beneficio del desarrollo de las Acciones y Estrategias que materialicen la Política Pública de Primera Infancia, Infancia y Adolescencia del Departamento del Quindío.</t>
  </si>
  <si>
    <t>Secretaría de Salud Departamental</t>
  </si>
  <si>
    <t>Secretaría de Aguas e Infraestructura Departamental</t>
  </si>
  <si>
    <t xml:space="preserve">Secretaría de Educación Departamental   </t>
  </si>
  <si>
    <t>Procesos de formación en competencias para la vida, cultura de la sexualidad responsable y proyecto de vida ejecutada en los 12 Municipios del Departamento del Quindío.</t>
  </si>
  <si>
    <t xml:space="preserve">Secretaría de Educación Departamental </t>
  </si>
  <si>
    <t>Fortalecimiento del buen gobierno para el respeto y garantía de los derechos humanos "Quindío integrado y participativo".</t>
  </si>
  <si>
    <t>Fortalecimiento de los organismos  de acción comunal (OAC)  de los doce municipios del Departamento en lo relacionado a sus procesos formativos, participativos, de organización y  gestión.</t>
  </si>
  <si>
    <t>Gobierno territorial</t>
  </si>
  <si>
    <t>Fortalecimiento de la convivencia y la seguridad ciudadana "Tú y yo seguros".</t>
  </si>
  <si>
    <t xml:space="preserve">Calidad, cobertura y fortalecimiento de la educación inicial, preescolar, básica y media. "Tu y yo con educación y de calidad" </t>
  </si>
  <si>
    <t>Servicio de fortalecimiento a las capacidades de los docentes de educación inicial, preescolar, básica y media.</t>
  </si>
  <si>
    <t xml:space="preserve">Docentes de educación inicial, preescolar, básica y media, beneficiados con estrategias de mejoramiento de sus capacidades. </t>
  </si>
  <si>
    <t xml:space="preserve">Secretaría de Familia </t>
  </si>
  <si>
    <t>ICBF</t>
  </si>
  <si>
    <t>Secretaría de Salud</t>
  </si>
  <si>
    <t>N.A</t>
  </si>
  <si>
    <t>N</t>
  </si>
  <si>
    <t xml:space="preserve">Secretaría de Salud Departamental </t>
  </si>
  <si>
    <t>Productividad y competitividad</t>
  </si>
  <si>
    <t>Productividad y competitividad de las empresas colombianas. "tú y yo con empresas competitivas"</t>
  </si>
  <si>
    <t>Servicio de asistencia técnica a los entes territoriales para el desarrollo turístico.</t>
  </si>
  <si>
    <t>Entidades territoriales asistidas técnicamente.</t>
  </si>
  <si>
    <t xml:space="preserve">Sector de justicia y derecho </t>
  </si>
  <si>
    <t>Fortalecimiento del buen gobierno para el respeto y garantía de los derechos humanos. "Quindío integrado y participativo"</t>
  </si>
  <si>
    <t>Servicio de apoyo para el fomento organizativo de la Agricultura Campesina, Familiar y Comunitaria</t>
  </si>
  <si>
    <t>Productores agropecuarios apoyados</t>
  </si>
  <si>
    <t>Promoción y acceso efectivo a procesos culturales y artísticos. "Tú y yo somos cultura Quindiana"</t>
  </si>
  <si>
    <t>Servicios bibliotecarios</t>
  </si>
  <si>
    <t>Usuarios atendidos</t>
  </si>
  <si>
    <t>Servicio de circulación artística y cultural</t>
  </si>
  <si>
    <t>Producciones artísticas en circulación</t>
  </si>
  <si>
    <t>Servicio de educación informal en áreas artísticas y culturales</t>
  </si>
  <si>
    <t>Personas capacitadas</t>
  </si>
  <si>
    <t xml:space="preserve">Numero de rutas integrales de atención  a la  primera infancia implementadas y con seguimiento </t>
  </si>
  <si>
    <t>36.3.1</t>
  </si>
  <si>
    <t>Campañas de gestión del riesgo en temas de trastornos mentales implementadas.</t>
  </si>
  <si>
    <t xml:space="preserve">Servicio de gestión del riesgo en temas de trastornos mentales </t>
  </si>
  <si>
    <t xml:space="preserve">Implementar y realizar seguimiento a las rutas integrales de atención </t>
  </si>
  <si>
    <t>Inclusión Social y Equidad</t>
  </si>
  <si>
    <t xml:space="preserve">Servicio de gestión del riesgo en temas de salud sexual y reproductiva. </t>
  </si>
  <si>
    <t>Campañas de gestión del riesgo en temas de salud sexual y reproductiva implementadas.</t>
  </si>
  <si>
    <t>Estrategia de Formación de la salud implementada en el desarrollo de la competencias para la vida, los derechos sexuales y reproductivos, y la construcción del Proyecto de Vida.</t>
  </si>
  <si>
    <t>Diseñar e implementar un modelo de atención integral en entornos protectores para la primera infancia.</t>
  </si>
  <si>
    <t>36.4</t>
  </si>
  <si>
    <t>Modelo de atención integral de entornos protectores implementado.</t>
  </si>
  <si>
    <t>36.4.1</t>
  </si>
  <si>
    <t>Servicio de divulgación para la promoción y prevención de los derechos de los niños, niñas y adolescentes</t>
  </si>
  <si>
    <t>410202200</t>
  </si>
  <si>
    <t xml:space="preserve">Eventos de divulgación realizados </t>
  </si>
  <si>
    <t>Revisar, ajustar e implementar  la política pública de primera infancia, infancia y adolescencia</t>
  </si>
  <si>
    <t xml:space="preserve">Política Pública de Primera Infancia, Infancia y Adolescencia, revisada, ajustada e implementada. </t>
  </si>
  <si>
    <t>36.7</t>
  </si>
  <si>
    <t>36.7.1</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</si>
  <si>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</si>
  <si>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</si>
  <si>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Servicio de educación informal para la prevención integral del trabajo infantil</t>
  </si>
  <si>
    <t>360400600</t>
  </si>
  <si>
    <t>Secretaría del Interior Departamental y Secretaría de Familia Departamental</t>
  </si>
  <si>
    <t>Aguas e Infraestructura</t>
  </si>
  <si>
    <t>Promotora de Vivienda</t>
  </si>
  <si>
    <t>Fomento a la recreación, la actividad física y el deporte para desarrollar entornos de convivencia y paz "Tú y yo en la recreación y en deporte".</t>
  </si>
  <si>
    <t>Infraestructura  deportiva y/o recreativa con procesos   constructivos ,  y/o mejorados, y/o ampliados, y/o mantenidos, y/o  reforzados.</t>
  </si>
  <si>
    <t xml:space="preserve">Infraestructura   deportiva y/o recreativa construida y/o mejorada, y/o ampliada, y/o mantenida, y/o  reforzada. </t>
  </si>
  <si>
    <t>Fomento a la recreación, la actividad física y el deporte. "Tú y yo en la recreación y el deporte"</t>
  </si>
  <si>
    <t>Servicio de promoción de la actividad física, la recreación y el deporte</t>
  </si>
  <si>
    <t>Municipios con Escuelas Deportivas</t>
  </si>
  <si>
    <t>Municipios vinculados al programa Supérate-Intercolegiados</t>
  </si>
  <si>
    <t>Formación y preparación de deportistas. "Tú y yo campeones""</t>
  </si>
  <si>
    <t>Servicio de asistencia técnica para la promoción del deporte</t>
  </si>
  <si>
    <t xml:space="preserve">Organismos deportivos asistidos </t>
  </si>
  <si>
    <t>Municipios implementando  programas de recreación, actividad física y deporte social comunitario</t>
  </si>
  <si>
    <t xml:space="preserve">POLÍTICA PÚBLICA PRIMERA INFANCIA, INFANCIA Y ADOLESCENCIA 2014 -2024  
"POR MIS DERECHOS, POR MI FAMILIA, PARA VOLVER A SOÑAR " </t>
  </si>
  <si>
    <t>EJE ESTRATÉGICO</t>
  </si>
  <si>
    <t>RESPONSABLE</t>
  </si>
  <si>
    <t>TOTAL INDICADOES</t>
  </si>
  <si>
    <t>Salud, Educación, Agricultura, Familia, ICBF.</t>
  </si>
  <si>
    <t>Salud, Educación, Familia, ICBF, Cutura, Aguas e Infraestructura, Interior, INDEPORTES, Promotora de Vivienda.</t>
  </si>
  <si>
    <t>Interior, Cultura, Educación, Familia, ICBF.</t>
  </si>
  <si>
    <t>Interior, Familia, ICBF, turismo.</t>
  </si>
  <si>
    <t>CRÍTICO</t>
  </si>
  <si>
    <t>BAJO</t>
  </si>
  <si>
    <t>MEDIO</t>
  </si>
  <si>
    <t>SATISFACTORIO</t>
  </si>
  <si>
    <t>SOBRESALIENTE</t>
  </si>
  <si>
    <t>TOTAL METAS</t>
  </si>
  <si>
    <t>Infraestructura de I.E. con procesos constructivos, mejorados, ampliados, mantenidos y/o reforzados</t>
  </si>
  <si>
    <t>Infraestructura de I.E. construida, mejorada, ampliada, mantenida y/o reforzada</t>
  </si>
  <si>
    <t>Mantenimiento de la infraestructura cultural en el departamento del Quindío</t>
  </si>
  <si>
    <t>Servicio de mantenimiento de infraestructura cultural</t>
  </si>
  <si>
    <t>Infraestructura cultural intervenida</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</si>
  <si>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</si>
  <si>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 xml:space="preserve">Promoción al acceso a la justicia. “Tú y Yo con justicia”. </t>
  </si>
  <si>
    <t>Servicio de asistencia técnica para la articulación de los operadores de los Servicio de justicia.</t>
  </si>
  <si>
    <t xml:space="preserve">Entidades territoriales asistidas técnicamente. </t>
  </si>
  <si>
    <t xml:space="preserve">Liderazgo, gobernabilidad y transparencia </t>
  </si>
  <si>
    <t>Municipios con organismos de acción comunal fortalecidos.</t>
  </si>
  <si>
    <t>Mantenimiento, mejoramiento y/ o rehabilitación de obras deportivas y recreativas en el departamento del Quindío</t>
  </si>
  <si>
    <t>14 ESE con Norma Técnica implementada en forma permanente y continua y ampliación a IPS privadas y
mixtas para la atención del binomio madre e hijo, incluyendo la Estrategia "Madre Canguro".</t>
  </si>
  <si>
    <t>16 Convenios en ejecutados para suministro de material de propagación de los Productos Agropecuarios considerados dentro de los proyectos de Seguridad Alimentaria.</t>
  </si>
  <si>
    <t>Comités Municipales de Erradicación del Trabajo Infantil y Comité Departamental de Trabajo Infantil, conformados y en funcionamiento.</t>
  </si>
  <si>
    <t>Reducción en un 5% de Niños, Niñas y Adolescentes, que participan en una actividad remunerada o no, en el Departamento del Quindío.</t>
  </si>
  <si>
    <t>Plan de Acción Departamental implementado en los 12 Municipios, con ruta de prevención urgente, con ruta de prevención temprana y ruta de protección en prevención, con línea de acción en componente sicosocial.</t>
  </si>
  <si>
    <t>Crear y ejecutar la ruta de información de los recién nacidos con bajo peso al nacer por enfoque diferencial.</t>
  </si>
  <si>
    <t xml:space="preserve">Implementar el Plan de Seguridad Alimentaria y Nutricional del departamento del Quindío para niños, niñas y adolescentes con enfoque diferencial. </t>
  </si>
  <si>
    <t>Capacidades Institucionales ejecutadas para la ejecución, monitoreo y control del Plan de Seguridad Alimentaria y Nutricional del Departamento del Quindío.</t>
  </si>
  <si>
    <t>Docentes y agentes educativos beneficiaros de servicio de fortalecimiento a sus capacidades de acuerdo a los referentes nacionales.</t>
  </si>
  <si>
    <t>Calidad, cobertura y fortalecimiento de la educación inicial, pre escolar, básica y media TU Y YO con educación y calidad</t>
  </si>
  <si>
    <t>Mujeres gestantes y lactantes, niños, niñas y adolescentes bien nutridos.</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</si>
  <si>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</si>
  <si>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Infraestructura deportiva y/o recreativa con procesos constructivos mejorados, ampliados, mantenidos y reforzados</t>
  </si>
  <si>
    <t>Fortalecimiento de la convivencia y la seguridad ciudadana. "Tú y yo seguros"</t>
  </si>
  <si>
    <t>Ya se reportó el presupuesto.</t>
  </si>
  <si>
    <t>-</t>
  </si>
  <si>
    <t xml:space="preserve">* Se dio inicio al programa de Picnic al Parque en los municipios de Génova y Montenegro con la asistencia de 66 niños y niñas. 
* La Red Departamental de Bibliotecas desarrolla el programa de "Leer es mi Cuento" de manera virtual atendiendo a 121 usuarios por los municipios de Quimbaya, Salento y Filandia.  </t>
  </si>
  <si>
    <t>Las capacidades institucionales para llevar a cabo la implementación y ejecución del Programa de Alimentación Escolar, se basa en la contratación de un (1) Operador quien realiza la entrega de los complementos alimentarios (RPC), y un (1) equipo PAE conformado por 18 profesionales de diferentes especialidades:
* 8 Ingenieros de Alimentos
* 3 Ingenieros Agroindustriales
* 1 Tecnólogo en Procesamiento de Alimentos 
* 1 Abogado
* 1 Contador
* 1 Profesional en Desarrollo Social y Comunitario
* 1 Nutricionista
* 1 Administrador de Empresas
* 1 Administrador Financiero</t>
  </si>
  <si>
    <t>De acuerdo a lineamiento “LINEAMIENTOS SOBRE LA RUTA GRADUAL Y PROGRESIVA A CLASES PRESENCIALES MEDIANTE EL PROCESO DE ALTERNANCIA ESCOLAR EN LAS INSTITUCIONES EDUCATIVAS DE PREESCOLAR, BASICA Y MEDIA ADSCRITAS A LA SECRETARIA DE EDUCACION DEPARTAMENTAL”, estableciendo en el Numeral sexto de dicho documento lo siguiente:
“(…) Durante el primer semestre del calendario académico 2021, y teniendo en cuenta las recomendaciones del Ministerio de Transporte ante las dificultades para prestar el servicio de movilidad acatando las medidas de bioseguridad, no se prestará el servicio de transporte escolar en los diferentes municipios no certificados del departamento. (…)”. emitido por la Secretaria de Educación Departamental en el primer semestre no se prestará la estrategia de transporte escolar en los 11 municipio no certificados en educación.</t>
  </si>
  <si>
    <t>Se cuenta con 54 gobiernos escolares operando en las instituciones educativas del departamento.</t>
  </si>
  <si>
    <t>Durante el trimestre informado no se realizaron acciones para esta estrategia propuesta.</t>
  </si>
  <si>
    <t xml:space="preserve">Desde la Oficina de Juventud, se realizaron acciones con los operadores del Sistema de Responsabilidad Penal para Adolescentes, con el propósito de fortalecer las habilidades y competencias de los adolescentes, con actividades de resolución pacífica de conflictos, comunicación asertiva, autoconcepto, valores y, bazares. </t>
  </si>
  <si>
    <t xml:space="preserve">TOTAL DE METAS </t>
  </si>
  <si>
    <t xml:space="preserve">AVANCE META FÍSICA 2021 </t>
  </si>
  <si>
    <t xml:space="preserve">La Secretaría de Aguas e Infraestructura no reportó acciones desarrolladas durante el segundo trimestre de la vigencia 2021. </t>
  </si>
  <si>
    <t>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primaria y directivos docentes de las 54 IE oficiales del departamento.</t>
  </si>
  <si>
    <t>En este periodo no se realizaron procesos de formación en competencias comunicativas en inglés.</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</si>
  <si>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</si>
  <si>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</si>
  <si>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Se adelantó el fortalecimiento de la campaña Cuidarte es amarte en el marco más amor, menos violencia en los 11 municipios del departamento, con las comunidades educativas de las IE del departamento en temas de salud mental, abuso sexual y maltrato.</t>
  </si>
  <si>
    <t>Mediante contrato de prestación de servicios No. 1014 de 2021, se está realizando asistencia técnica para la formulación e implementación del plan de lectura, escritura y oralidad, con los docentes y estudiantes de grado quinto de las instituciones educativas oficiales urbanas de los municipios de Calarcá, Pijao, Montenegro y Salento, adscritas a la Secretaría de Educación Departamental. 
Continúa en proceso de construcción el Plan Departamental de Lectura y Escritura con el acompañamiento del Ministerio de Educación Nacional.</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</si>
  <si>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</si>
  <si>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</si>
  <si>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8 casos reportados por el SIVIGILA en el evento 365, intoxicaciones por sustancias químicas con intencional psicoactivo.</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</si>
  <si>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  Segundo Comité Departamental de Drogas con Énfasis en Reducción del Consumo de Sustancias Psicoactivas – seguimiento a los Programas de Mantenimiento con Metadona (E.S.E Red Salud- Clínica el Prado y HMF) y la Secretaria de Salud del Municipio de Armenia para la implementación de la Estrategia educativa Aguanta Cuidarse para la prevención de las infecciones transmitidas por vía sanguínea y otras infecciones de alta prevalencia en personas que se inyectan drogas (PID).</t>
  </si>
  <si>
    <t>La Secretaría de Familia, a través de la Dirección de Desarrollo Humano y Familia, realiza la implementación de la estrategia "Tu y yo unidos por la vida" en donde se incluye la línea de prevención del consumo de sustancias psicoactivas, la cual se ha venido implementando en diferentes municipios del departamento.</t>
  </si>
  <si>
    <t>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</si>
  <si>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</si>
  <si>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 xml:space="preserve">Secretaría del Interior  Departamental </t>
  </si>
  <si>
    <t xml:space="preserve">Durante el primer Consejo Departamental de Política Social, se realizó seguimiento al proceso de implementación de la Política Pública Departamental de Primera Infancia, Infancia y Adolescencia del Quindío. 
Así mismo, se inició un proceso de acompañamiento técnico con el Instituto Colombiano de Bienestar Familiar a las Alcaldías Municipales, para la puesta en marcha del Plan de Acción del Sistema Nacional de Bienestar Familiar Territorial, como una herramienta que permita materializar las apuestas en materias de niños, niñas y adolescentes en los territorios. 
Se ha realizado seguimiento en el marco del Comité Departamental e Interinstitucional para la Primera Infancia, Infancia, Adolescencia y Familia del Quindío. </t>
  </si>
  <si>
    <t>AVANCE META PRESUPUESTAL 2021</t>
  </si>
  <si>
    <t>Con las entidades territoriales de salud municipales, Empresas Administradoras de Planes de Beneficio EAPB-EPS y personal de Salud, se socializa estado de la estrategia en 4 años 2016-2017-2018-2019 y se pone en marcha la estrategia de Autoevaluación IAMI, en 11 IPS Públicas y Hospital San Juan de Dios.</t>
  </si>
  <si>
    <t>Se verifica el adelanto de campañas de gestión del riesgo para temas de consumo, aprovechamiento biológico de con el seguimiento y evaluación de la calidad de la atención nutricional con el bajo peso al nacer y desnutrición aguda en: 1. IPS (4 ESE hospitales - La Misericordia, Sagrado Corazón de Jesús, Pio X, Roberto Quintero Villa); 2. EAPB Nueva EPS, Medimas, Asmet Salud, Coomeva EPS; 3. Entidades Territoriales de Salud en 4 municipios.</t>
  </si>
  <si>
    <t>Durante los meses de abril, mayo y junio de la vigencia 2021, se realizaron 3 entregas (abril, mayo y junio) del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y se beneficiaron por cada una de las entregas a 30.730 estudiantes.
Se continúa con 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se benefician para el III Trimestre del año 2021 a 30.730 estudiantes por cada una de las entregas durante dicho trimestre.</t>
  </si>
  <si>
    <t>De acuerdo a la proyección de cupos realizada por las 54 instituciones educativas la Oficina de Cobertura realiza apoyo y seguimiento a estas para permitir la movilidad en la matricula del Departamento del Quindío, presentando una matrícula con corte a septiembre de Preescolar: 2.635.</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</si>
  <si>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Primaria: 15.197. </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</si>
  <si>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Secundaria: 13.033. </t>
  </si>
  <si>
    <t>De acuerdo a la proyección de cupos realizada por las 54 instituciones educativas la Oficina de Cobertura realiza apoyo y seguimiento a estas para permitir la movilidad en la matricula del Departamento del Quindío, presentando una matrícula con corte a septiembre de Nivel de Media: 4.843.</t>
  </si>
  <si>
    <t>La Secretaría de Educación Departamental oferta el servicio educativo en 11 municipios no certificados en educación, y dentro de los cuales se atiende a la población afro e indígena que lo requiera, para el III trimestre del año 2021 se presenta un total de:
Población Afros: 312   
* Buenavista: 3   * Salento: 3   * Quimbaya: 34    * Córdoba: 2   * Pijao: 5   *Génova: 10    * Filandia: 16   * Circasia: 15   * La Tebaida: 147    * Montenegro: 52   * Calarcá: 25
Población indígena: 288   
 * Buenavista: 49   * Salento: 1   * Quimbaya: 18    * Córdoba: 36   * Pijao: 54   *Génova: 1    * Filandia: 9   * Circasia: 5    * La Tebaida: 43    * Montenegro: 7    * Calarcá: 65</t>
  </si>
  <si>
    <t>A la fecha se continúa y se reporta las capacitaciones y/o formaciones a docentes realizadas al III Trimestre del año: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t>
  </si>
  <si>
    <t>Se han realizado encuentros virtuales y presenciales con los docentes de las instituciones educativas rurales en la fundamentación conceptual en el modelo escuela nueva, la incorporación de las estrategias y los instrumentos del modelo en la ruta de mejoramiento institucional; además se han realizado talleres de sensibilización para la adopción del modelo escuela nueva de manera unificada en todas las IE rurales del departamento.
Para el III Trimestre se viene fortaleciendo procesos de las diferentes direcciones de la Secretaría de Educación Departamental y en conjunto con las Instituciones Educativas, para el regreso gradual y progresivo a la presencialidad de los estudiantes, docentes y directivos docentes. Así mismo se inicia desde la dirección de cobertura con la programación y posteriores transferencias de recursos a las alcaldías, destinados a concurrir en la financiación del servicio de transporte escolar para los estudiantes de las zonas rurales que lo requieran.</t>
  </si>
  <si>
    <t>Las 54 Instituciones Educativas del departamento en cumplimiento de la ordenanza No. 0038 del 22 de noviembre de 2012 tienen incluido en los planes de estudio como proyecto pegadogico transversal los lineamientos curriculares en la adopción de proyecto pedagógico transversal para la conservación del Paisaje Cultural Cafetero.
En las instituciones educativas rurales se viene trabajando la guía de aprendizaje "Paisaje Cultural Cafetero" diseñada por la Caja de Compensación familiar Comfenalco para fortalecer la identidad local, tradiciones y la cultura del sector rural.
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</si>
  <si>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Formación a las instituciones educativas de los municipios con profesores y estudiantes sobre prevención del embarazo en adolescentes y jóvenes.
Asistencia técnica, seguimiento de la calidad de la atención en salud en la prestación del servicio de planificación familiar   y prevención del embarazo en adolescentes y jóvenes a funcionarios de consulta externa de las IPS de los 12 municipios del Quindío.
Talleres de formación en servicios de salud amigables para adolescentes y jóvenes y propiciación de la conformación y continuidad de los grupos juveniles plataformas de juventud para la participación en las IPS en temas de atención en salud.</t>
  </si>
  <si>
    <t>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t>
  </si>
  <si>
    <t xml:space="preserve">En las IPS se da asistencia técnica y se entrega ficha técnica para el desarrollo de la tecnología de información en salud para entorno comunitario para la promoción, protección y apoyo a la lactancia materna.
Es importante mencionar que, el Plan Nacional de Lactancia Materna terminó su implementación en la vigencia 2020, por lo que es una meta cumplida de Política Pública. </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</si>
  <si>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Es importante mencionar que, el Plan Nacional de Lactancia Materna terminó su implementación en la vigencia 2020, por lo que es una meta cumplida de Política Pública. </t>
  </si>
  <si>
    <t xml:space="preserve">El Plan de Seguridad Alimentaria y Nutricional del departamento del Quindío, terminó su periodo de implementación en la vigencia 2020, dándose cumplimiento a la meta de Política Pública. </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</si>
  <si>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Planeación de la estrategia de desparasitación antihelmíntica masiva debe ser realizada en población escolarizada de 5 a 14 años de edad del área urbano y rural en los 12 municipios del departamento del Quindío.
Es importante mencionar que la meta de Política Pública ya fue cumplida entre las vigencias 2014 y 2020. </t>
  </si>
  <si>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t>
  </si>
  <si>
    <t>Secretaría de Salud Departamental / Secretaría de Familia De</t>
  </si>
  <si>
    <t xml:space="preserve">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</si>
  <si>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armónico, de acuerdo a los lineamientos del Ministerio de Educación Nacional (MEN).</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</si>
  <si>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y segundo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</si>
  <si>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 xml:space="preserve">Se viene realizando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12 
CÓRDOBA: 8 
PIJAO: 5 
GÉNOVA: 3 
LA TEBAIDA: 6 
MONTENEGRO: 22 
CALARCÁ: 49
Total 105 estudiantes matriculados en ciclo 1 "Alfabetización".
No obstante, es una meta cumplida de Política Pública entre las vigencias 2014 - 2020, de acuerdo a los informes periódicos de seguimiento realizados. </t>
  </si>
  <si>
    <t xml:space="preserve">Reunión virtual con el comité de deserción y ausentismo de 4 instituciones que presentaron alto indicie de deserción en la vigencia 2020, con el fin de revisar las causas que se presentaron.  A la fecha el Ministerio no ha enviado el archivo de eficiencia interna, reporte que permite conocer cuál fue el número de desertores oficial para el Ministerio de Educación Nacional (MEN).
No obstante, es una meta cumplida de Política Pública entre las vigencias 2014 - 2020, de acuerdo a los informes periódicos de seguimiento realizados. </t>
  </si>
  <si>
    <t xml:space="preserve">A la fecha no ha llegado el reporte oficial de reprobados por parte del Ministerio de Educación Nacional (MEN), por tanto, no puede suministrarse información.
No obstante, es una meta cumplida de Política Pública entre las vigencias 2014 - 2020, de acuerdo a los informes periódicos de seguimiento realizados. </t>
  </si>
  <si>
    <t xml:space="preserve">Se realizó reconocimiento de la Red de Aprendizaje "Entre Todos Para Todos" mediante la resolución No. 1244 del 15/03/2021, mediante la cual busca fortalecer los procsos académicos y de investigación pedagógica.
Está en proceso de reconocimiento la red de docentes de Escuela nueva, docentes de PRAE y Preescolar.
No obstante, es una meta cumplida de Política Pública entre las vigencias 2014 - 2020, de acuerdo a los informes periódicos de seguimiento realizados. </t>
  </si>
  <si>
    <t xml:space="preserve">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
No obstante, es una meta cumplida de Política Pública entre las vigencias 2014 - 2020, de acuerdo a los informes periódicos de seguimiento realizados. </t>
  </si>
  <si>
    <t xml:space="preserve">El profesional en psicología contratado, continúa en el desarrollo permanente de actividades para la detección de estudiantes con capacidades y/o talentos excepcionales con el objetivo de realizar inclusión a través de los ajustes razonables, adaptaciones curriculares en semilleros y así proyectarlos a su educación superior. Continúa el reporte de 114 estudiantes con capacidades y/o talentos, ubicados en 45 IE del departamento.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</si>
  <si>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 xml:space="preserve">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y directivos docentes de las 54 IE oficiales del departamento.
No obstante, es una meta cumplida de Política Pública entre las vigencias 2014 - 2020, de acuerdo a los informes periódicos de seguimiento realizados. </t>
  </si>
  <si>
    <t xml:space="preserve">Para el mantenimiento de las sedes de las Instituciones Educativas, se realizaron visitas técnicas, presupuestos. 
1- IE BOQUI SALENTO   2- JOSE EUSTACIO RIVERA  3- MARIA AUXILIADROA   4 - I.E Román María Valencia sede Granja 5-  I.E SAN BERNARDO    6- I.E SEDE BARRAGAN   7- I.E SEDE EL CAIRO  8- FUNDANZA  9- LA ISLA GENOVA  10- SAN JOSE FACHADAS   11- 2. INFORME DE VISITA TECNICA ESCUELA SAN RAFAEL  12-. REGISTRO DE VISITA TECNICA ESCUELA SAN RAFAEL  13-  INFORME DE VISITA TECNICA VIVERO SALENTO   14. PEQUEÑINES CORDOBA   15-  I.E MARIA AUXILIADORA   16- IE LA SOLEDAD.
No obstante, es una meta cumplida de Política Pública entre las vigencias 2014 - 2020, de acuerdo a los informes periódicos de seguimiento realizados. </t>
  </si>
  <si>
    <t xml:space="preserve">La Secretaría de Aguas e Infraestructura no reportó acciones desarrolladas durante el segundo trimestre de la vigencia 2021. Sin embargo, la meta ya se encuentra cumplida. 
No obstante, es una meta cumplida de Política Pública entre las vigencias 2014 - 2020, de acuerdo a los informes periódicos de seguimiento realizados. </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</si>
  <si>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</si>
  <si>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 xml:space="preserve">La Secretaría de Aguas e Infraestructura no reportó acciones desarrolladas durante el segundo trimestre de la vigencia 2021. 
No obstante, es una meta cumplida de Política Pública entre las vigencias 2014 - 2020, de acuerdo a los informes periódicos de seguimiento realizados. </t>
  </si>
  <si>
    <t xml:space="preserve">Las IE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</si>
  <si>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 xml:space="preserve">Se cuenta con 54 gobiernos escolares operando en las instituciones educativas del departamento.
Así mismo, se realizan escuelas de padres en las Instituciones Educativas Oficiales de los municipios no certificados en educación del departamento del Quindío. </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</si>
  <si>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No obstante, es una meta cumplida de Política Pública entre las vigencias 2014 - 2020, de acuerdo a los informes periódicos de seguimiento realizados. </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</si>
  <si>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</si>
  <si>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 xml:space="preserve">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
No obstante, es una meta cumplida de Política Pública entre las vigencias 2014 - 2020, de acuerdo a los informes periódicos de seguimiento realizados. </t>
  </si>
  <si>
    <t xml:space="preserve">Se realizó la planificación y estudios previos para la ejecución y cumplimiento de la meta propuesta.
Se realizó convenio con el municipio de Pijao un equipamiento deportivo, mantenimiento y mejoramiento del estadio de Pijao. 
No obstante, es una meta cumplida de Política Pública entre las vigencias 2014 - 2020, de acuerdo a los informes periódicos de seguimiento realizados. </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</si>
  <si>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</si>
  <si>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 xml:space="preserve">Se realizo la planificación y estudios previos para la ejecución y cumplimiento de la meta propuesta.
No obstante, es una meta cumplida de Política Pública entre las vigencias 2014 - 2020, de acuerdo a los informes periódicos de seguimiento realizados. </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</si>
  <si>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</si>
  <si>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</si>
  <si>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 xml:space="preserve">Se realizó reconocimiento de la Red de Aprendizaje "Entre Todos Para Todos" mediante la resolución No. 1244 del 15/03/2021, mediante la cual busca fortalecer los procesos académicos y de investigación pedagógica.
No obstante, es una meta cumplida de Política Pública entre las vigencias 2014 - 2020, de acuerdo a los informes periódicos de seguimiento realizados. </t>
  </si>
  <si>
    <t xml:space="preserve">Se realizaron los siguientes procesos de formación a docentes: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
No obstante, es una meta cumplida de Política Pública entre las vigencias 2014 - 2020, de acuerdo a los informes periódicos de seguimiento realizados. </t>
  </si>
  <si>
    <t xml:space="preserve">Se continúa con los encuentros virtuales y presenciales con los integrantes de la comunidad de aprendizaje Escuela Nueva y la red de preescolar para fortalecer los procesos del componente curricular.  
No obstante, es una meta cumplida de Política Pública entre las vigencias 2014 - 2020, de acuerdo a los informes periódicos de seguimiento realizados. </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</si>
  <si>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</si>
  <si>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 xml:space="preserve">Se brindó asistencia técnica a los 12 municipios del Departamento con el fin de realizar la instalación y operación del Comité Municipal de Paz, así como la participación de los niños y jóvenes en estos espacios.  
* Elaboración Plan de acción Consejo Municipal de Paz Quimbaya. 
* Elaboración Plan de acción Consejo Municipal de Paz Pijao.             
* Elaboración Plan de acción Consejo Municipal de Paz Córdoba.      
* Elaboración Plan de acción Consejo Municipal de Paz Calarcá.        
* I Comité Departamental de Paz.   
No obstante, es una meta cumplida de Política Pública entre las vigencias 2014 - 2020, de acuerdo a los informes periódicos de seguimiento realizados. </t>
  </si>
  <si>
    <t xml:space="preserve">De acuerdo al trabajo que se viene desarrollando en el CIETI departamental en el proceso de implementación del Plan de Acción de la vigencia 2021, se tienen registrados 12 municipios con CIETI en funcionamiento, trazando acciones de acompañamiento desde la Jefatura de Familia, el grupo EMPI del ICBF y el Ministerio del Trabajo, para el fortalecimiento de las capacidades técnicas de los territorios.  </t>
  </si>
  <si>
    <t xml:space="preserve">Se ha coordinado la operatividad del Comité Departamental para la Erradicación del Trabajo Infantil (CIETI) en articulación con el Ministerio del Trabajo, a través de la puesta en marcha del Plan de Acción 2021, desarrollando acciones tales como: capacitación sobre manejo de la plataforma SIRITI, seguimiento sobre la asignación de usuario y contraseña de la plataforma a los municipios, capacitación sobre línea de Política Pública para la Prevención y Erradicación del Trabajo Infantil y la Protección Integral al Adolescente Trabajador 2017 – 2027 y línea de Política Pública para la Prevención y Erradicación de la Explotación Sexual Comercial de Niñas, Niños y Adolescentes 2018 – 2028 a personeros estudiantiles y coordinadores de las Instituciones Educativas, desarrollo de un Facebook Live con creativos y emprendedores digitales en articulación con la Secretaría TIC en el marco de la conmemoración del día internacional contra el trabajo infantil.
No obstante, es una meta cumplida de Política Pública entre las vigencias 2014 - 2020, de acuerdo a los informes periódicos de seguimiento realizados. </t>
  </si>
  <si>
    <t xml:space="preserve">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</si>
  <si>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 xml:space="preserve">Durante el segundo trimestre de la actual vigencia, en articulación con la Corporación Juego y Niñez, se está realizando proceso de formación a profesionales en la estrategia "Crianza Amorosa" de la nación, con la finalidad de ser multiplicadores de la información en el territorio.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</si>
  <si>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 xml:space="preserve">En lo corrido de la vigencia 2021, se realizaron 14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</si>
  <si>
    <t xml:space="preserve">Se han realizado cuatro sesiones del Comité Departamental del Sistema de Responsabilidad Penal para Adolescentes, realizando seguimiento al Plan de Acción, el cual tiene como propósito, asegurar la atención oportuna de los adolescentes y jóvenes infractores de la ley penal.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</si>
  <si>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</si>
  <si>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No obstante, es una meta cumplida de Política Pública entre las vigencias 2014 - 2020, de acuerdo a los informes periódicos de seguimiento realizados. </t>
  </si>
  <si>
    <t xml:space="preserve">Secretaría de Familia Departamental / Secretaría del Interior Departamental </t>
  </si>
  <si>
    <t xml:space="preserve">Actualización de la Ruta Departamental de Prevención Temprana, Prevención Urgente y Protección en Prevención. No obstante, no se cuenta con un Plan de Acción con las tres rutas de prevención. </t>
  </si>
  <si>
    <t>METAS CUMPLIDAS EN UN 100% POR EJE ESTRATÉGICO</t>
  </si>
  <si>
    <t>METAS CUMPLIDAS</t>
  </si>
  <si>
    <t xml:space="preserve">Ciudadanía </t>
  </si>
  <si>
    <t>TOTAL</t>
  </si>
  <si>
    <t>De acuerdo a nuestro rol de complementariedad y subsidiaridad, hemos realizado el acompañamiento a la Policía de Infancia y Adolescencia, grupo de protección al turismo y al patrimonio, comisarías de familia, ICBF; en la realización de la estrategia de Prevención Sexual Comercial de niños, niñas y adolescentes "ESCNNA” en el contexto de viajes y turismo. 
De este modo se realizaron visitas a cuatro (4) establecimientos comerciales del municipio de Circasia, así mismo a seis (6) de Montenegro y en el terminal de transporte de Armenia, con el fin de socializar el ESCNNA, las sanciones, líneas de contacto y Sanciones (Normativa).
Para este segundo trimestre 2021, se realizó sensibilización del ESCNNA en el Parque del Café, y el aeropuerto del Edén, allí se detectaron personas que no tenían conocimiento acerca de la estrategia y se les brindo información acerca de las rutas de atención.  
Así mismo se realizaron seis (6) visitas a alojamientos turísticos del municipio de Filandia, con el fin de sensibilizar a los empleados y turistas la importancia de alertar a través de las rutas de atención en caso de presentarse algún delito en el marco de la estrategia ESSCNNA. El mismo ejercicio se realizó en siete (7) alojamientos del municipio de Armenia.
Para el tercer trimestre de 2021, se realizó sensibilización del ESCNNA en:
El municipio de Armenia, con el apoyo de la policía y funcionarios del municipio se visitaron nueve establecimientos turísticos (entre alojamientos y agencias de viajes) y cinco (5) puntos estratégicos de la ciudad (Parque Uribe, Sucre y de la vida, terminal de transportes y aeropuerto internacional el EDEN), donde se sensibilizaron cerca de 100 personas.
En Montenegro en el Parque del Café donde se sensibilizó con la estrategia ESCNNA cerca de 70 personas.
En el municipio de Calarcá se realizaron visitas a 22 alojamientos turísticos y dos puntos estratégicos del municipio (Plaza principal y zona de tolerancia), se sensibilizaron cerca de 50 personas.
Para el cuarto trimestre de 2021, se realizó sensibilización del ESCNNA en: Armenia se realizó acercamiento en el terminal de transporte y el mirador de la 18, donde se explicaron las leyes de la explotación sexual comercial de niños niñas y adolescentes donde se resolvieron todas las dudas con taxistas, ciclistas y población en general. En Salento: acercamiento en la plaza central, transportadores y turistas vía Cocora, en donde se explicaron las leyes de la explotación sexual y comercial. En Montenegro, plaza central del municipio, centro recreacional las bailarinas y hoteles rurales, donde se explicaron las leyes de la explotación sexual comercial de niños niñas y adolescentes. En Quimbaya; la plaza central del municipio donde se explicaron las leyes de la explotación sexual comercial de niños niñas y adolescentes. En Filandia; la plaza central del municipio donde se explicaron las leyes de la explotación sexual comercial de niños niñas y adolescentes.</t>
  </si>
  <si>
    <t xml:space="preserve">La Secretaría de Salud no reportó acciones desarrolladas durante la vigencia 2021. </t>
  </si>
  <si>
    <t>La Secretaría de Salud no reportó acciones desarrolladas durante la vigencia 2021. Sin embargo, fue una meta cumplida entre las vigencias 2014-2020.</t>
  </si>
  <si>
    <t xml:space="preserve">Se llevó a cabo los procesos administrativos que permitieron la legalización del convenio de las alianzas quedando así a la fecha en proceso de pago, pasando a vigencias futuras para el 2022 dados los trámites administrativos requeridos.
Es importante mencionar que la meta de Política Pública ya fue cumplida entre las vigencias 2014 y 2020. </t>
  </si>
  <si>
    <t xml:space="preserve">Para el trimestre JULIO AGOSTO Y SEPTIEMBRE esto recursos $7.420.000 se destinaron a la gestión y estructuración de una alianza hortofrutícola impactando 15 unidades productivas.
Se realizaron 17 convenios para la cofinanciación de 16 proyectos de alianzas productivas y un proyecto de ADR en diversos renglones productivos como apoyo al  fomento organizativo de la Agricultura Campesina, Familiar y Comunitaria.
Es importante mencionar que la meta de Política Pública ya fue cumplida entre las vigencias 2014 y 2020. </t>
  </si>
  <si>
    <t>Visita por parte de la Sede Nacional con el especialista en la modalidad de prevención de SPA, para la mitigación del riesgo, así como visitas a la Entidades gubernamentales para la implementación de acciones en el programa con la ejecución del programa OFA en la Jugada 
Adicionalmente, el ICBF participó de las mesas de trabajo convocadas por el nivel departamental para la articulación y seguimiento de las acciones contempladas en el Plan Departamental de Mitigación del Consumo de Sustancias Psicoactivas.</t>
  </si>
  <si>
    <t xml:space="preserve">No aplica. </t>
  </si>
  <si>
    <t xml:space="preserve">Para la vigencia 2021 el ICBF Regional Quindío, brindó una atención a 17.111 niños y niñas de la Primera Infancia en sus diferentes modalidades de atención. </t>
  </si>
  <si>
    <t>En activación del sistema nacional de bienestar familiar SNBF con las secretarias de educación Municipal y Departamental en concordancia con el decreto 2083 del 2015 Por el cual se reglamenta la prestación del servicio educativo en el marco del Sistema de Responsabilidad Penal para Adolescentes, a través del modelos educativo pensar  y el programa para jóvenes en extra edad y adultos, quienes brindan la educación a los jóvenes que se encuentran en el sistema de responsabilidad penal para adolescentes, en las modalidades no privativas de la libertad, privativas, complementarias y de restablecimiento en administración de justicia y En la regional Quindio, se cuenta con LA GRANJA una experiencia exitosa, que hace parte de la modalidad de CAE, un espacio rural abierto para privación de la libertad de adolescentes que muestran logros significativos en la experiencia de comunidad terapéutica, se cuenta con 14 cupos que hacen parte de la matricula del CAE La Primavera.
La Regional Quindio ICBF, fomenta Alianzas con entidades públicas y privadas con el fin de promover la formación integral, inclusión social que se oferte desde los entes territoriales, para fortalecer los proyectos de vida, recreación, cultura y deporte. con las siguientes entidades; 
Cámara de Comercio:  se adelanta propuesta de emprender ismo en el momento se encuentra en gestión para la firma de acuerdo de voluntades (carta de ofrecimiento).
Secretaria De Cultura y de Educación del Departamento: Quindío un corazón para leer Secretaría de Cultura del Quindío, La Ruta de La Felicidad, estamos extendiendo la invitación para participar de la oferta de Artes Plásticas y Animación a la Lectura programas de SRPA.
Escuela de Administración y Mercadotecnia EAM: se adelantó la socialización con la modalidad del CAE, propuesta campaña social con los jóvenes del SRPA, se encuentra en gestión para la firma.
Corporación Red Apoyar: Proyecto taller de Radio Digital PODCAST con jóvenes CAE la Granja.
Corporación Universitaria Von Humboldt: se anexa convenio, Acta de aprobación, aval proyecto de investigación justicia restaurativa.</t>
  </si>
  <si>
    <t xml:space="preserve">El departamento del Quindio de acuerdo al decreto 1885 del 2015 crea el Comité Departamental del Sistema Nacional de Coordinación de Responsabilidad Penal para Adolescentes centralizada desde la presidencia en cabeza del señor Gobernador, quien delega en la secretaria del interior, desde la Regional Quindío del Instituto Colombiano De Bienestar Familiar del ICBF, quien ejerce como mesa técnica, en la vigencia 2021 Se ha cumplido con la realización periódica de seis sesiones ordinarias del comité del SRPA, y con la realización de las reuniones de las mesas técnicas de las 6 líneas estratégicas.
Se reconoce el compromiso que, desde el SNCRPA, se tiene para el territorio, lo que se ve reflejado en el fortalecimiento técnico que se tiene para la puesta en marcha de acciones para el bienestar de los jóvenes del SRPA, así como el fortalecimiento de acciones que dinamizan el sistema.   </t>
  </si>
  <si>
    <t>Se realiza verificación de Derechos al 100% de los casos, una vez las autoridades administrativas tengan conocimiento de las situaciones de riesgo o vulneración de derechos de NNA a fin de adoptar las medidas de restablecimiento de derechos como amonestación, ubicación en familia de origen o extensa, en hogar de paso o sustituto llegando incluso hasta la adopción.</t>
  </si>
  <si>
    <t>De acuerdo a lo establecido en la ley 1098 de 2006 Codigo de infancia y Adolescencia en su artículo 96 así como en el marco de los acuerdos de gestion establecidos por la Sede Nacional, a los cuales debe dar cumplimiento la directora Regional, los coordinadores de los Centros Zonales Armenia Norte, Armenia Sur y Calarca realizan seguimiento a la medida con una periodicidad de 2 veces por mes tanto a Comisarios de Familia Como a los Defensores de Familia de los Centros Zonales.</t>
  </si>
  <si>
    <t xml:space="preserve">El ICBF durante la vigencia 2021 conto con la contratación de tres profesionales en las áreas de Psicología, Trabajo Social y Pedagogia que conformaron el  Equipo Móvil de Protección Integral (EMPI) cuyo objetivo es promover el restablecimiento de los derechos de los NNA en situación de Trabajo Infantil, involucrando a las familias y/o cuidadores, a través de la atención directa; durante último trimestre el equipo vinculo a la estrategia a 28 NNA y sus familias en situación de riesgo de trabajo infantil  a los cual viene realizando el respectivo seguimiento. </t>
  </si>
  <si>
    <t>La estrategia contempló tres grandes manifiestos que fueron ejecutados en instituciones educativas, así como espacios virtuales de formación; así mismo se puso en ejecución las temáticas de prevención de explotación sexual comercial de NNA, y se generaron piezas de comunicativas para el trabajo con la población en general.
Adicionalmente en articulación con diferentes instituciones que conforman el SNBF se realizaron campañas de sensibilización en el sector Comercial y turístico a fin de prevenir la Explotación Sexual y Comercial de Niños, Niñas y Adolescentes en el Departamento del Quindío.</t>
  </si>
  <si>
    <t>Este ítem no es responsabilidad exclusiva del ICBF. El ICBF apoya en la construcción del mismo.  La actividad es liderada por la secretaria del Interior.</t>
  </si>
  <si>
    <t>ICBF acompañó de manera permanente el proceso de conformación de la red de Hogares de paso en el departamento, brindando asistencia técnica conforme a lo establecido en la ley 1098 de 2006 Codigo de Infancia y Adolescencia Articulo 58, proceso del cual se derivaron 3 convenios interadministrativos los cuales se relacionan a continuación CONVENIO 040: Municipios de Calarcá, Córdoba, Pijao, Buenavista y Génova en el cual el encargado de realizar la contratación directa es el municipio de Calarcá.  CONVENIO 042: Municipios de Salento, Filandia y Circasia en el cual el encargado de realizar la contratación directa es el municipio Circasia y - CONVENIO 043: Municipios de Montenegro, Quimbaya y La Tebaida, en el cual el encargado de realizar la contratación directa es el municipio de Montenegro, todo este convenio fue con la vinculación de la Gobernacion del Quindio por subsidiariedad. A la fecha los municipios responsables se encuentran en proceso de selección de Hogares de Paso para la implementación y ejecución de los mismos; lo cuales cabe resaltar son para la atención de NNA en situación de riesgo o vulneración de todo tipo de derechos, es decir no exclusivos para la atención a víctimas del reclutamiento forzado o explotación.</t>
  </si>
  <si>
    <t xml:space="preserve">Este ítem no es responsabilidad exclusiva del ICBF. El ICBF apoya en la construcción del mismo.  La actividad es liderada por la secretaría del Interior. </t>
  </si>
  <si>
    <t>El ICBF Regional Quindío, realizó rendición de cuentas en la vigencia 2021 así: tres mesas zonales de rendición de cuentas y una rendición general regional, adicionalmente acompaño el proceso de consolidación y formación de los comités de control social existentes en todas las modalidades de atención para la primera infancia que superan los 400 comités para la vigencia 2021.</t>
  </si>
  <si>
    <t>Si bien la administración de la Plataforma SUIN no depende de la Regional Quindío, sí se logra reportar que desde el ICBF Nacional se mantiene en operación y actualización estadística permanente la plataforma para consulta territorial de los diferentes indicadores de desarrollo integral de niños, niñas, adolescentes y jóvenes del departamento y del país.</t>
  </si>
  <si>
    <t xml:space="preserve">El ICBF desde los servicios de primera infancia de ICBF a través de las entidades administradoras se realiza seguimiento permanente para que el 100% de los niños tengan su registro civil. Para el caso de los niños y niñas venezolanos pese a realizar las gestiones y reportes se ha dificultado su proceso de identificación
Así mismo en los programas de Generaciones Étnicas con Bienestar y Generaciones explora de la subdirección de infancia, donde se benefician niños y niñas desde los 6 a los 13 años se promueve la expedición de documentos de identidad acordes a la edad; al identificar la necesidad, el operador acompaña a la familia en las gestiones pertinentes ante la registraduría, para la expedición del documento como parte de la garantía de sus derechos.   </t>
  </si>
  <si>
    <t>La Jefatura de Familia con el fin de implementar y hacer seguimiento a las rutas integrales y lograr niños y niñas atendidos con servicios integrales y teniendo en cuenta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a la Primera Infancia, se brinda acompañamiento a las Entidades Territoriales Municipales en los municipios de La Tebaida, Génova, Montenegro, Córdoba, Circasia y Filandia.
Dicho proceso, inició el 22 de febrero, a través de la socialización del Plan de Acción Territorial del SNBF, de acuerdo a los lineamientos dados a nivel nacional, contando con la presencia de todos los enlaces de infancia y adolescencia de cada municipio.
En cuanto a la RIA a Primera Infancia Departamental, se estableció Plan de Trabajo en articulación con el ICBF, se avanza en el proceso de ajuste de la matriz territorial, de acuerdo a los lineamientos recibidos desde el SNBF y el Ministerio de Salud y Protección Social.
Los avances del proceso, fueron presentados en el marco del Comité Departamental e Interinstitucional para la Primera Infancia, Infancia, Adolescencia y Familia del Quindío, además de quedar consignado su seguimiento ante dicha instancia.</t>
  </si>
  <si>
    <t>Formación a las instituciones educativas de los municipios con profesores y estudiantes sobre prevención del embarazo en adolescentes y jóvenes.
Asistencia técnica, seguimiento de la calidad de la atención en salud en la prestación del servicio de planificación familiar   y prevención del embarazo en adolescentes y jóvenes a funcionarios de consulta externa de las IPS de los 12 municipios del Quindío.
Talleres de formación en servicios de salud amigables para adolescentes y jóvenes y propiciación de la conformación y continuidad de los grupos juveniles plataformas de juventud para la participación en las IPS en temas de atención en salud.</t>
  </si>
  <si>
    <t>Acciones desarrolladas cuarto trimestre</t>
  </si>
  <si>
    <t xml:space="preserve">Se han apoyado 240 productores agropecuarios, con el acompañamiento y asesoramiento en la estructuración de 6 perfiles de alianzas productivas en los 8 municipios del Departamento impactando la seguridad y soberanía alimentaria, impactando a diferentes renglones productivos tales como plátano, hortalizas, apicultura, ganadería, pasifloras, aguacate, aromáticas. Para el tercer trimestre JULIO, AGOSTO Y SEPTIEMBRE se direccionó a la contratación de personal para la gestión, planeación y gestión documental impactando 560 productores.
Se beneficiaron 614 familias con el apoyo en la estructuración y acompañamiento de 16 perfiles de alianzas productivas las cuales impactaron 10 municipios del departamento recibiendo apoyo técnico en el fomento organizativo de la Agricultura Campesina, Familiar y Comunitaria para diversos renglones productivos como plátano, cacao, hortalizas, huevos, ganadería, frutales y aromáticas.
Es importante mencionar que la meta de Política Pública ya fue cumplida entre las vigencias 2014 y 2020. </t>
  </si>
  <si>
    <t xml:space="preserve">Durante el año 2021 se han beneficiado 200 niños y niñas de deporte asociado 582 niños y niñas en hábitos y estilos de vida saludables. En el tercer trimestre Indeportes Quindío beneficio 1916 niños y niñas de las diferentes Instituciones educativas del Departamento Del Quindío, en los festivales escolares correspondientes al programa Juegos Intercolegiados 2021.
No obstante, es una meta cumplida de Política Pública entre las vigencias 2014 - 2020, de acuerdo a los informes periódicos de seguimiento realizados. </t>
  </si>
  <si>
    <t xml:space="preserve">1- Organismos de iniciación deportiva apoyados
Se han apoyado a Las ligas deportivas en los procesos de iniciación, en las modalidades deportivas de patinaje y karate, brindando una asistencia técnica de formación deportiva.
Durante el año 2021 se han beneficiado 263 niños y niñas de 0 a 12 años en 10 disciplinas deportivas en casi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</si>
  <si>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 xml:space="preserve">Durante el año 2021 se han beneficiado 200 niños y niñas de deporte asociado, 300 niños y niñas en recreación, 263 niños y niñas en escuelas deportivas, y 582 niños y niñas en hábitos y estilos de vida saludables.
No obstante, es una meta cumplida de Política Pública entre las vigencias 2014 - 2020, de acuerdo a los informes periódicos de seguimiento realizados. </t>
  </si>
  <si>
    <t xml:space="preserve">Durante el 2021, se suscribieron tres (3) Convenios Interadministrativos para el fortalecimiento de los Hogares de Paso de NNA en el departamento del Quindío, los cuales quedaron aprobados con vigencias futuras para su operación en el 2022, de la siguiente manera: 
Convenio 1: Entre el departamento del Quindío y la Alcaldía de Circasia, que cobija los municipios de Filandia y Salento, el cual operará en Circasia. 
Convenio 2: Entre el departamento del Quindío y las Alcaldías de Montenegro, Quimbaya y La Tebaida, el cual operará en Montenegro. 
Convenio 3: Entre el departamento del Quindío y las Alcaldías de Calarcá, Buenavista, Córdoba, Génova y Pijao, el cual operará en Calarcá. </t>
  </si>
  <si>
    <t>En el 2021  Indeportes Quindío contrató a 6 personas para la ejecución de la fase departamental de los juegos intercolegiados, donde se inscribieron a este programa más de 4.433 niños, niñas y adolescentes en todos los municipios a excepción de Armenia que hace su propia inscripción.</t>
  </si>
  <si>
    <t xml:space="preserve">1- Organismos de iniciación deportiva apoyados
Se han apoyado a Las ligas deportivas en los procesos de iniciación, en las modalidades deportivas de patinaje y karate, brindando una asistencia técnica de formación deportiva.
Durante el año 2021 se han beneficiado 263 niños y niñas de 0 a 12 años en 10 disciplinas deportivas en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</si>
  <si>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 xml:space="preserve">META FÍSICA CUARTO TRIMESTRE 2021 </t>
  </si>
  <si>
    <t xml:space="preserve">* Se culminó el programa de Picnic al Parque en los municipios de Montenegro, Génova, Calarcá, Pijao, Barcelona, la Virginia, Filandia, Buenavista y Córdoba. 
* La red Departamental de Bibliotecas desarrolló el programa de "Leer es mi Cuento" de manera virtual atendiendo a 121 usuarios por los municipios de Quimbaya, Salento y Filandia.                                             
* Se finalizó el programa 'Quindío un corazón para leer', el proyecto de la Gobernación del Quindío, la Secretaría Departamental de Cultura y la Red Departamental de Bibliotecas públicas del Quindío.                                                
* Se finalizó animación a la lectura en acompañamiento a la Gestora social del departamento, bajo su programa de regreso a la presencialidad en las instituciones educativas.                                                                             
* Se realizaron talleres de promoción de lectura sobre el patrimonio arqueológico del Quindío con estudiantes de los municipios de Armenia, Montenegro, Salento, Filandia, Calarcá y Salento.      </t>
  </si>
  <si>
    <t xml:space="preserve">*Se apoyaron 20 Bibliotecas y Ludotecas del Departamento del Quindío de la Red Apoyadas y Articuladas.                                      
*Se culminó la promoción y acceso efectivo a procesos culturales y artísticos. "Tú y yo somos cultura Quindiana".                                         
*Se culminó la realización actividad de tu y yo somos cultura, estimulando la creatividad en los niños del Departamento https://www.facebook.com/190623821396990/videos/2589945571292941.                                                                                   *Se realizaron de talleres de promoción de lectura sobre el patrimonio arqueológico del Quindío, a niños de la primera infancia en diferentes espacios, el taller fue una estrategia de apoyo a las actividades propuestas por la red bibliotecas. y incentivar el conocimiento e interés por nuestro patrimonio inmaterial.  
*Se culminó la realización de animación a la lectura en acompañamiento a la Gestora social del departamento, bajo su programa de regreso a la presencialidad en varias instituciones educativas del departamento del Quindío.                          
Total, población atendida 15.089 niños de 0 a 14 años. 
No obstante, es una meta cumplida de Política Pública entre las vigencias 2014 - 2020, de acuerdo a los informes periódicos de seguimiento realizados. </t>
  </si>
  <si>
    <t xml:space="preserve">*Se realizó Taller dactilar espejo con oleo avanzado en la casa de la cultura del municipio de Córdoba, con 25 niños beneficiados
*Se realizó taller de Técnica Espatulado Avanzado en el municipio de Buenavista el 10 de julio, beneficiados 13 niños de 0 a 14 años. 
*Se realizó Taller de Técnica Zentagle Básico en el municipio de Buenavista el día 17 de julio, beneficiados 4 niños de 0 a 14 años y 3 adultos.
*Se realizó Taller de Técnica Zentagle Avanzado el 31 de julio en el municipio de Buenavista, Beneficiados: 8 niños de 0 a 14 
*Se realizó Taller de Técnica sobre material reciclable. Realizado el 4 de agosto en el municipio de Córdoba donde se beneficiarion 14 niños
*Se realizaron seminarios en donde los beneficiados reconocieron las reglas y los principios que regulan el lenguaje de la música básico asimilando de esta, manera los sistemas de notación (lectura y escritura) realizados los seminarios en la fecha del 11 de julio al 9 de agosto en los municipios de Quimbaya, Pijao y Córdoba
*Se realizó el montaje de dos piezas musicales con el fin de conformar el primer proceso de ¨Estudiantina¨ y solistas instrumentales con la obra ¨reflejos¨, inducción a la lecto-escritura musical¨.
*Se realizaron 4 seminarios con intensidad de 6 horas en entrenamiento físico, estretching, composición del salón de danza.
*Se realizaron seminarios de formación artística en las casas de la cultura de los municipios del departamento, en las áreas de teatro, Danza, Musica y artes plásticas de igual manera dentro de la ejecución de los proyectos ganadores de concertación y estímulos se ha logrado impactar a 5697 niños (a) de la primera infancia.  
No obstante, es una meta cumplida de Política Pública entre las vigencias 2014 - 2020, de acuerdo a los informes periódicos de seguimiento realizados. </t>
  </si>
  <si>
    <t xml:space="preserve">*Se realizan 17 muestras de teatro, danzas, artes y música en los municipios de Filandia, Barcelona, Génova, Buenavista, Calarcá, Pijao, Circasia.
*Se realiza muestra artística evento en el (festival danzando por el paisaje cultural cafetero) municipio de Calarcá y Armenia.
*Se realiza muestra artística del cierre del primer ciclo del proceso de formación por medio de piezas publicitarias y evento realizado en el teatro de la casa de la cultura de Calarcá.
* Se finalizó el apoyo a las ONG semillitas para el fortalecimiento de la población infantil diferencial con un impacto de 350 niños y niñas con el "Festival 12 conectados con el arte especial   en condición especial"                                                           
* Se realizo y apoyo 20° Festival Nacional Infantil de Música Andina Colombiana CUYABRITO DE ORO. U                                   
* Se realizaron 17 muestras de teatro, danzas, artes y música en los municipios de Filandia, Barcelona, Génova, Buenavista, Calarcá, Pijao, Circasia.                                                          
* Se realizar muestras artísticas en el (festival danzando por el paisaje cultural cafetero) municipio de Calarcá y Armenia.                                                                         
* Se realizaron muestras artísticas del cierre del primer ciclo del proceso de formación por medio de piezas publicitarias y evento realizado en el teatro de la casa de la cultura de Calarcá.     
No obstante, es una meta cumplida de Política Pública entre las vigencias 2014 - 2020, de acuerdo a los informes periódicos de seguimiento realizados.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</si>
</sst>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Tahoma"/>
      <family val="2"/>
    </font>
    <font>
      <b/>
      <sz val="11"/>
      <color theme="1"/>
      <name val="Tahoma"/>
      <family val="2"/>
    </font>
    <font>
      <sz val="11"/>
      <color theme="1"/>
      <name val="Calibri"/>
      <family val="2"/>
      <scheme val="minor"/>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sz val="11"/>
      <name val="Tahoma"/>
      <family val="2"/>
    </font>
    <font>
      <sz val="11"/>
      <color theme="1"/>
      <name val="Arial"/>
      <family val="2"/>
    </font>
  </fonts>
  <fills count="13">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120">
    <xf numFmtId="0" fontId="0" fillId="0" borderId="0" xfId="0"/>
    <xf numFmtId="0" fontId="1" fillId="0" borderId="0" xfId="0" applyFont="1" applyAlignment="1">
      <alignment vertical="center" wrapText="1"/>
    </xf>
    <xf numFmtId="0" fontId="1" fillId="0" borderId="0" xfId="0" applyFont="1" applyAlignment="1">
      <alignment horizontal="justify" vertical="center" wrapText="1"/>
    </xf>
    <xf numFmtId="0" fontId="1" fillId="0" borderId="1" xfId="0" applyFont="1" applyBorder="1" applyAlignment="1">
      <alignmen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2" fillId="2" borderId="1" xfId="0" applyFont="1" applyFill="1" applyBorder="1" applyAlignment="1">
      <alignment horizontal="righ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right" vertical="center" wrapText="1"/>
    </xf>
    <xf numFmtId="3" fontId="1" fillId="0" borderId="0" xfId="0" applyNumberFormat="1" applyFont="1" applyAlignment="1">
      <alignment vertical="center" wrapText="1"/>
    </xf>
    <xf numFmtId="3" fontId="1" fillId="0" borderId="1" xfId="0" applyNumberFormat="1" applyFont="1" applyBorder="1" applyAlignment="1">
      <alignment vertical="center" wrapText="1"/>
    </xf>
    <xf numFmtId="2" fontId="1" fillId="0" borderId="1" xfId="0" applyNumberFormat="1" applyFont="1" applyBorder="1" applyAlignment="1">
      <alignment horizontal="right" vertical="center" wrapText="1"/>
    </xf>
    <xf numFmtId="0" fontId="4" fillId="0" borderId="0" xfId="0" applyFont="1"/>
    <xf numFmtId="3" fontId="0" fillId="0" borderId="0" xfId="0" applyNumberFormat="1"/>
    <xf numFmtId="0" fontId="9" fillId="0" borderId="0" xfId="0" applyFont="1"/>
    <xf numFmtId="0" fontId="10" fillId="9" borderId="3"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1" fillId="0" borderId="16" xfId="0" applyFont="1" applyBorder="1" applyAlignment="1">
      <alignment horizontal="center" vertical="center" textRotation="90"/>
    </xf>
    <xf numFmtId="0" fontId="11" fillId="0" borderId="4" xfId="0" applyFont="1" applyBorder="1" applyAlignment="1">
      <alignment horizontal="center" vertical="center" wrapText="1"/>
    </xf>
    <xf numFmtId="0" fontId="11" fillId="0" borderId="4" xfId="0" applyFont="1" applyBorder="1" applyAlignment="1">
      <alignment horizontal="justify" vertical="center" wrapText="1"/>
    </xf>
    <xf numFmtId="0" fontId="12" fillId="4"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0" fontId="12" fillId="7" borderId="1" xfId="1" applyNumberFormat="1" applyFont="1" applyFill="1" applyBorder="1" applyAlignment="1">
      <alignment horizontal="center" vertical="center" wrapText="1"/>
    </xf>
    <xf numFmtId="3" fontId="12" fillId="5" borderId="1" xfId="0" applyNumberFormat="1" applyFont="1" applyFill="1" applyBorder="1" applyAlignment="1">
      <alignment horizontal="center" vertical="center" wrapText="1"/>
    </xf>
    <xf numFmtId="0" fontId="12" fillId="11" borderId="13" xfId="1" applyNumberFormat="1" applyFont="1" applyFill="1" applyBorder="1" applyAlignment="1">
      <alignment horizontal="center" vertical="center" wrapText="1"/>
    </xf>
    <xf numFmtId="0" fontId="11" fillId="0" borderId="17" xfId="0" applyFont="1" applyBorder="1" applyAlignment="1">
      <alignment horizontal="center" vertical="center" textRotation="90"/>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18" xfId="0" applyFont="1" applyBorder="1" applyAlignment="1">
      <alignment horizontal="center" vertical="center" textRotation="90"/>
    </xf>
    <xf numFmtId="0" fontId="11" fillId="0" borderId="3" xfId="0" applyFont="1" applyBorder="1" applyAlignment="1">
      <alignment horizontal="center" vertical="center" wrapText="1"/>
    </xf>
    <xf numFmtId="0" fontId="11" fillId="0" borderId="5" xfId="0" applyFont="1" applyBorder="1" applyAlignment="1">
      <alignment horizontal="justify" vertical="center" wrapText="1"/>
    </xf>
    <xf numFmtId="0" fontId="12" fillId="4" borderId="3" xfId="0" applyFont="1" applyFill="1" applyBorder="1" applyAlignment="1">
      <alignment horizontal="center" vertical="center" wrapText="1"/>
    </xf>
    <xf numFmtId="0" fontId="12" fillId="10" borderId="3" xfId="0" applyFont="1" applyFill="1" applyBorder="1" applyAlignment="1">
      <alignment horizontal="center" vertical="center" wrapText="1"/>
    </xf>
    <xf numFmtId="3" fontId="12" fillId="6" borderId="3" xfId="0" applyNumberFormat="1" applyFont="1" applyFill="1" applyBorder="1" applyAlignment="1">
      <alignment horizontal="center" vertical="center" wrapText="1"/>
    </xf>
    <xf numFmtId="0" fontId="12" fillId="7" borderId="3" xfId="1" applyNumberFormat="1" applyFont="1" applyFill="1" applyBorder="1" applyAlignment="1">
      <alignment horizontal="center" vertical="center" wrapText="1"/>
    </xf>
    <xf numFmtId="3" fontId="12" fillId="5" borderId="3" xfId="0" applyNumberFormat="1" applyFont="1" applyFill="1" applyBorder="1" applyAlignment="1">
      <alignment horizontal="center" vertical="center" wrapText="1"/>
    </xf>
    <xf numFmtId="0" fontId="12" fillId="11" borderId="15" xfId="1"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3" fontId="11" fillId="5" borderId="1" xfId="0" applyNumberFormat="1"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1" fillId="0" borderId="0" xfId="0" applyFont="1" applyAlignment="1">
      <alignment vertical="center" textRotation="90" wrapText="1"/>
    </xf>
    <xf numFmtId="3" fontId="11" fillId="7" borderId="1" xfId="0" applyNumberFormat="1" applyFont="1" applyFill="1" applyBorder="1" applyAlignment="1">
      <alignment horizontal="center" vertical="center" wrapText="1"/>
    </xf>
    <xf numFmtId="0" fontId="13" fillId="0" borderId="1" xfId="0" applyFont="1" applyBorder="1" applyAlignment="1">
      <alignment horizontal="justify" vertical="center" wrapText="1"/>
    </xf>
    <xf numFmtId="0" fontId="13" fillId="0" borderId="1" xfId="0" applyFont="1" applyBorder="1" applyAlignment="1">
      <alignment vertical="center" wrapText="1"/>
    </xf>
    <xf numFmtId="0" fontId="13" fillId="0" borderId="1" xfId="0" applyFont="1" applyBorder="1" applyAlignment="1">
      <alignment horizontal="right" vertical="center" wrapText="1"/>
    </xf>
    <xf numFmtId="3" fontId="13" fillId="0" borderId="1" xfId="0" applyNumberFormat="1" applyFont="1" applyBorder="1" applyAlignment="1">
      <alignment horizontal="right" vertical="center" wrapText="1"/>
    </xf>
    <xf numFmtId="9" fontId="13" fillId="0" borderId="1" xfId="0" applyNumberFormat="1" applyFont="1" applyBorder="1" applyAlignment="1">
      <alignment horizontal="right" vertical="center" wrapText="1"/>
    </xf>
    <xf numFmtId="9" fontId="13" fillId="0" borderId="1" xfId="0" applyNumberFormat="1" applyFont="1" applyBorder="1" applyAlignment="1">
      <alignment vertical="center" wrapText="1"/>
    </xf>
    <xf numFmtId="0" fontId="13" fillId="0" borderId="0" xfId="0" applyFont="1" applyAlignment="1">
      <alignment vertical="center" wrapText="1"/>
    </xf>
    <xf numFmtId="1" fontId="1" fillId="0" borderId="1" xfId="0" applyNumberFormat="1" applyFont="1" applyBorder="1" applyAlignment="1">
      <alignment horizontal="right" vertical="center" wrapText="1"/>
    </xf>
    <xf numFmtId="0" fontId="13" fillId="0" borderId="3" xfId="0" applyFont="1" applyBorder="1" applyAlignment="1">
      <alignment horizontal="justify" vertical="center" wrapText="1"/>
    </xf>
    <xf numFmtId="0" fontId="13" fillId="0" borderId="4" xfId="0" applyFont="1" applyBorder="1" applyAlignment="1">
      <alignment horizontal="justify" vertical="center" wrapText="1"/>
    </xf>
    <xf numFmtId="3" fontId="1" fillId="0" borderId="1" xfId="0" applyNumberFormat="1" applyFont="1" applyBorder="1" applyAlignment="1">
      <alignment horizontal="right" vertical="center" wrapText="1"/>
    </xf>
    <xf numFmtId="3" fontId="1" fillId="0" borderId="1" xfId="0" applyNumberFormat="1" applyFont="1" applyBorder="1" applyAlignment="1">
      <alignment horizontal="justify" vertical="center" wrapText="1"/>
    </xf>
    <xf numFmtId="3" fontId="13" fillId="0" borderId="1" xfId="0" applyNumberFormat="1" applyFont="1" applyBorder="1" applyAlignment="1">
      <alignment vertical="center" wrapText="1"/>
    </xf>
    <xf numFmtId="0" fontId="1" fillId="0" borderId="3"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4" fillId="0" borderId="1" xfId="0" applyFont="1" applyBorder="1"/>
    <xf numFmtId="0" fontId="14" fillId="0" borderId="1" xfId="0" applyFont="1" applyBorder="1" applyAlignment="1">
      <alignment horizontal="center"/>
    </xf>
    <xf numFmtId="0" fontId="1" fillId="6" borderId="1" xfId="0" applyFont="1" applyFill="1" applyBorder="1" applyAlignment="1">
      <alignment horizontal="center" vertical="center" wrapText="1"/>
    </xf>
    <xf numFmtId="2" fontId="1" fillId="5" borderId="1" xfId="0" applyNumberFormat="1" applyFont="1" applyFill="1" applyBorder="1" applyAlignment="1">
      <alignment horizontal="right" vertical="center" wrapText="1"/>
    </xf>
    <xf numFmtId="3" fontId="1" fillId="0" borderId="3" xfId="0" applyNumberFormat="1" applyFont="1" applyBorder="1" applyAlignment="1">
      <alignment horizontal="right" vertical="center" wrapText="1"/>
    </xf>
    <xf numFmtId="3" fontId="1" fillId="0" borderId="4" xfId="0" applyNumberFormat="1" applyFont="1" applyBorder="1" applyAlignment="1">
      <alignment horizontal="right" vertical="center" wrapText="1"/>
    </xf>
    <xf numFmtId="0" fontId="1" fillId="0" borderId="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9" fontId="13" fillId="0" borderId="3" xfId="0" applyNumberFormat="1" applyFont="1" applyBorder="1" applyAlignment="1">
      <alignment horizontal="right" vertical="center" wrapText="1"/>
    </xf>
    <xf numFmtId="9" fontId="13" fillId="0" borderId="4" xfId="0" applyNumberFormat="1" applyFont="1" applyBorder="1" applyAlignment="1">
      <alignment horizontal="righ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3" fillId="0" borderId="3" xfId="0" applyFont="1" applyBorder="1" applyAlignment="1">
      <alignment horizontal="right" vertical="center" wrapText="1"/>
    </xf>
    <xf numFmtId="0" fontId="13" fillId="0" borderId="4" xfId="0" applyFont="1" applyBorder="1" applyAlignment="1">
      <alignment horizontal="right" vertical="center" wrapText="1"/>
    </xf>
    <xf numFmtId="0" fontId="1" fillId="0" borderId="5"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3" fillId="0" borderId="5" xfId="0" applyFont="1" applyBorder="1" applyAlignment="1">
      <alignment horizontal="right" vertical="center" wrapText="1"/>
    </xf>
    <xf numFmtId="0" fontId="1" fillId="0" borderId="5" xfId="0" applyFont="1" applyBorder="1" applyAlignment="1">
      <alignment horizontal="right" vertical="center" wrapText="1"/>
    </xf>
    <xf numFmtId="0" fontId="1" fillId="0" borderId="1" xfId="0" applyFont="1" applyBorder="1" applyAlignment="1">
      <alignment horizontal="justify" vertical="center" wrapText="1"/>
    </xf>
    <xf numFmtId="2" fontId="1" fillId="5" borderId="3" xfId="0" applyNumberFormat="1" applyFont="1" applyFill="1" applyBorder="1" applyAlignment="1">
      <alignment horizontal="right" vertical="center" wrapText="1"/>
    </xf>
    <xf numFmtId="2" fontId="1" fillId="5" borderId="4" xfId="0" applyNumberFormat="1" applyFont="1" applyFill="1" applyBorder="1" applyAlignment="1">
      <alignment horizontal="right" vertical="center" wrapText="1"/>
    </xf>
    <xf numFmtId="3" fontId="13" fillId="0" borderId="3" xfId="0" applyNumberFormat="1" applyFont="1" applyBorder="1" applyAlignment="1">
      <alignment horizontal="right" vertical="center" wrapText="1"/>
    </xf>
    <xf numFmtId="3" fontId="13" fillId="0" borderId="4" xfId="0" applyNumberFormat="1" applyFont="1" applyBorder="1" applyAlignment="1">
      <alignment horizontal="right" vertical="center" wrapText="1"/>
    </xf>
    <xf numFmtId="2" fontId="1" fillId="0" borderId="3"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0" fontId="2" fillId="3" borderId="5"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11" borderId="19" xfId="0" applyFont="1" applyFill="1" applyBorder="1" applyAlignment="1">
      <alignment horizontal="right" vertical="center" wrapText="1"/>
    </xf>
    <xf numFmtId="0" fontId="5" fillId="11" borderId="6" xfId="0" applyFont="1" applyFill="1" applyBorder="1" applyAlignment="1">
      <alignment horizontal="right" vertical="center" wrapText="1"/>
    </xf>
    <xf numFmtId="0" fontId="5" fillId="11" borderId="7" xfId="0" applyFont="1" applyFill="1" applyBorder="1" applyAlignment="1">
      <alignment horizontal="right"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8" borderId="11"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4" fillId="0" borderId="1" xfId="0" applyFont="1" applyBorder="1" applyAlignment="1">
      <alignment horizontal="center"/>
    </xf>
    <xf numFmtId="0" fontId="4" fillId="0" borderId="0" xfId="0" applyFont="1" applyAlignment="1">
      <alignment horizontal="center"/>
    </xf>
  </cellXfs>
  <cellStyles count="2">
    <cellStyle name="Normal" xfId="0" builtinId="0"/>
    <cellStyle name="Porcentaje" xfId="1" builtinId="5"/>
  </cellStyles>
  <dxfs count="276">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PAORAMA GENERAL</a:t>
            </a:r>
            <a:r>
              <a:rPr lang="en-US" baseline="0"/>
              <a:t> TRIMESTRE IV -</a:t>
            </a:r>
            <a:r>
              <a:rPr lang="en-US"/>
              <a:t> 2021</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E80-4730-A6C4-250CFCA728A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18B-4A06-A88B-A5F42E74C471}"/>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E80-4730-A6C4-250CFCA728A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E80-4730-A6C4-250CFCA728A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2-AE80-4730-A6C4-250CFCA728A3}"/>
              </c:ext>
            </c:extLst>
          </c:dPt>
          <c:dLbls>
            <c:spPr>
              <a:noFill/>
              <a:ln>
                <a:noFill/>
              </a:ln>
              <a:effectLst/>
            </c:sp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9</c:v>
                </c:pt>
                <c:pt idx="1">
                  <c:v>0</c:v>
                </c:pt>
                <c:pt idx="2" formatCode="#,##0">
                  <c:v>4</c:v>
                </c:pt>
                <c:pt idx="3" formatCode="#,##0">
                  <c:v>2</c:v>
                </c:pt>
                <c:pt idx="4" formatCode="#,##0">
                  <c:v>100</c:v>
                </c:pt>
              </c:numCache>
            </c:numRef>
          </c:val>
          <c:extLst>
            <c:ext xmlns:c16="http://schemas.microsoft.com/office/drawing/2014/chart" uri="{C3380CC4-5D6E-409C-BE32-E72D297353CC}">
              <c16:uniqueId val="{00000000-AE80-4730-A6C4-250CFCA728A3}"/>
            </c:ext>
          </c:extLst>
        </c:ser>
        <c:dLbls>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lang="es-CO"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EXISTENCIA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7-70B3-4D56-BECD-628E4C51991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8-70B3-4D56-BECD-628E4C51991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9-70B3-4D56-BECD-628E4C519914}"/>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A-70B3-4D56-BECD-628E4C519914}"/>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B-70B3-4D56-BECD-628E4C519914}"/>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6</c:v>
                </c:pt>
                <c:pt idx="3">
                  <c:v>1</c:v>
                </c:pt>
                <c:pt idx="4" formatCode="#,##0">
                  <c:v>16</c:v>
                </c:pt>
              </c:numCache>
            </c:numRef>
          </c:val>
          <c:extLst>
            <c:ext xmlns:c16="http://schemas.microsoft.com/office/drawing/2014/chart" uri="{C3380CC4-5D6E-409C-BE32-E72D297353CC}">
              <c16:uniqueId val="{00000016-70B3-4D56-BECD-628E4C519914}"/>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70B3-4D56-BECD-628E4C51991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70B3-4D56-BECD-628E4C519914}"/>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70B3-4D56-BECD-628E4C519914}"/>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70B3-4D56-BECD-628E4C519914}"/>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70B3-4D56-BECD-628E4C519914}"/>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3</c:v>
                </c:pt>
                <c:pt idx="2" formatCode="#,##0">
                  <c:v>2</c:v>
                </c:pt>
                <c:pt idx="3">
                  <c:v>1</c:v>
                </c:pt>
                <c:pt idx="4" formatCode="#,##0">
                  <c:v>50</c:v>
                </c:pt>
              </c:numCache>
            </c:numRef>
          </c:val>
          <c:extLst>
            <c:ext xmlns:c16="http://schemas.microsoft.com/office/drawing/2014/chart" uri="{C3380CC4-5D6E-409C-BE32-E72D297353CC}">
              <c16:uniqueId val="{00000015-70B3-4D56-BECD-628E4C519914}"/>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400" b="0" i="0" u="none" strike="noStrike" kern="1200" spc="0" baseline="0">
                <a:solidFill>
                  <a:sysClr val="windowText" lastClr="000000">
                    <a:lumMod val="65000"/>
                    <a:lumOff val="35000"/>
                  </a:sysClr>
                </a:solidFill>
                <a:latin typeface="Arial Narrow" panose="020B0606020202030204" pitchFamily="34" charset="0"/>
                <a:ea typeface="+mn-ea"/>
                <a:cs typeface="+mn-cs"/>
              </a:defRPr>
            </a:pPr>
            <a:r>
              <a:rPr lang="en-US" sz="1400" b="0" i="0" u="none" strike="noStrike" kern="1200" spc="0" baseline="0">
                <a:solidFill>
                  <a:sysClr val="windowText" lastClr="000000">
                    <a:lumMod val="65000"/>
                    <a:lumOff val="35000"/>
                  </a:sysClr>
                </a:solidFill>
                <a:latin typeface="Arial Narrow" panose="020B0606020202030204" pitchFamily="34" charset="0"/>
                <a:ea typeface="+mn-ea"/>
                <a:cs typeface="+mn-cs"/>
              </a:rPr>
              <a:t>DESARROLLO</a:t>
            </a:r>
          </a:p>
        </c:rich>
      </c:tx>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23-F08D-4DAC-8B2F-061E1944D83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24-F08D-4DAC-8B2F-061E1944D839}"/>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25-F08D-4DAC-8B2F-061E1944D839}"/>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26-F08D-4DAC-8B2F-061E1944D839}"/>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27-F08D-4DAC-8B2F-061E1944D839}"/>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3</c:v>
                </c:pt>
                <c:pt idx="2" formatCode="#,##0">
                  <c:v>2</c:v>
                </c:pt>
                <c:pt idx="3">
                  <c:v>1</c:v>
                </c:pt>
                <c:pt idx="4" formatCode="#,##0">
                  <c:v>50</c:v>
                </c:pt>
              </c:numCache>
            </c:numRef>
          </c:val>
          <c:extLst>
            <c:ext xmlns:c16="http://schemas.microsoft.com/office/drawing/2014/chart" uri="{C3380CC4-5D6E-409C-BE32-E72D297353CC}">
              <c16:uniqueId val="{00000022-F08D-4DAC-8B2F-061E1944D839}"/>
            </c:ext>
          </c:extLst>
        </c:ser>
        <c:ser>
          <c:idx val="1"/>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F08D-4DAC-8B2F-061E1944D83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F08D-4DAC-8B2F-061E1944D839}"/>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0-F08D-4DAC-8B2F-061E1944D839}"/>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F08D-4DAC-8B2F-061E1944D839}"/>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F08D-4DAC-8B2F-061E1944D839}"/>
              </c:ext>
            </c:extLst>
          </c:dPt>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6</c:v>
                </c:pt>
                <c:pt idx="3">
                  <c:v>1</c:v>
                </c:pt>
                <c:pt idx="4" formatCode="#,##0">
                  <c:v>16</c:v>
                </c:pt>
              </c:numCache>
            </c:numRef>
          </c:val>
          <c:extLst>
            <c:ext xmlns:c16="http://schemas.microsoft.com/office/drawing/2014/chart" uri="{C3380CC4-5D6E-409C-BE32-E72D297353CC}">
              <c16:uniqueId val="{00000015-F08D-4DAC-8B2F-061E1944D839}"/>
            </c:ext>
          </c:extLst>
        </c:ser>
        <c:ser>
          <c:idx val="0"/>
          <c:order val="2"/>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8-F08D-4DAC-8B2F-061E1944D83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A-F08D-4DAC-8B2F-061E1944D839}"/>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C-F08D-4DAC-8B2F-061E1944D839}"/>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E-F08D-4DAC-8B2F-061E1944D839}"/>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20-F08D-4DAC-8B2F-061E1944D839}"/>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3</c:v>
                </c:pt>
                <c:pt idx="2" formatCode="#,##0">
                  <c:v>2</c:v>
                </c:pt>
                <c:pt idx="3">
                  <c:v>1</c:v>
                </c:pt>
                <c:pt idx="4" formatCode="#,##0">
                  <c:v>50</c:v>
                </c:pt>
              </c:numCache>
            </c:numRef>
          </c:val>
          <c:extLst>
            <c:ext xmlns:c16="http://schemas.microsoft.com/office/drawing/2014/chart" uri="{C3380CC4-5D6E-409C-BE32-E72D297353CC}">
              <c16:uniqueId val="{00000021-F08D-4DAC-8B2F-061E1944D839}"/>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500" b="0"/>
              <a:t>CIUDADANÍA</a:t>
            </a:r>
          </a:p>
        </c:rich>
      </c:tx>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B5CB-47BF-AE76-FB90839B5CD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B82-4864-871C-DF0BED7EB55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B5CB-47BF-AE76-FB90839B5CD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B82-4864-871C-DF0BED7EB55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B5CB-47BF-AE76-FB90839B5CDA}"/>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4" formatCode="#,##0">
                  <c:v>13</c:v>
                </c:pt>
              </c:numCache>
            </c:numRef>
          </c:val>
          <c:extLst>
            <c:ext xmlns:c16="http://schemas.microsoft.com/office/drawing/2014/chart" uri="{C3380CC4-5D6E-409C-BE32-E72D297353CC}">
              <c16:uniqueId val="{00000000-B5CB-47BF-AE76-FB90839B5CD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PROTECCIÓN</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2A1E-4D3C-BEED-EF118DFE6EA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949-4C6C-8E15-3B29A2140B60}"/>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949-4C6C-8E15-3B29A2140B60}"/>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949-4C6C-8E15-3B29A2140B60}"/>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A1E-4D3C-BEED-EF118DFE6EA5}"/>
              </c:ext>
            </c:extLst>
          </c:dPt>
          <c:dLbls>
            <c:spPr>
              <a:noFill/>
              <a:ln>
                <a:noFill/>
              </a:ln>
              <a:effectLst/>
            </c:spPr>
            <c:txPr>
              <a:bodyPr rot="0" spcFirstLastPara="1" vertOverflow="ellipsis" vert="horz" wrap="square" lIns="38100" tIns="19050" rIns="38100" bIns="19050" anchor="ctr" anchorCtr="1">
                <a:spAutoFit/>
              </a:bodyPr>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2" formatCode="#,##0">
                  <c:v>2</c:v>
                </c:pt>
                <c:pt idx="4" formatCode="#,##0">
                  <c:v>21</c:v>
                </c:pt>
              </c:numCache>
            </c:numRef>
          </c:val>
          <c:extLst>
            <c:ext xmlns:c16="http://schemas.microsoft.com/office/drawing/2014/chart" uri="{C3380CC4-5D6E-409C-BE32-E72D297353CC}">
              <c16:uniqueId val="{00000000-2A1E-4D3C-BEED-EF118DFE6EA5}"/>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ANALISIS!$D$46</c:f>
              <c:strCache>
                <c:ptCount val="1"/>
                <c:pt idx="0">
                  <c:v>METAS CUMPLIDAS</c:v>
                </c:pt>
              </c:strCache>
            </c:strRef>
          </c:tx>
          <c:spPr>
            <a:solidFill>
              <a:schemeClr val="accent6"/>
            </a:solidFill>
            <a:ln>
              <a:noFill/>
            </a:ln>
            <a:effectLst/>
          </c:spPr>
          <c:invertIfNegative val="0"/>
          <c:dPt>
            <c:idx val="1"/>
            <c:invertIfNegative val="0"/>
            <c:bubble3D val="0"/>
            <c:spPr>
              <a:solidFill>
                <a:schemeClr val="accent1">
                  <a:lumMod val="50000"/>
                </a:schemeClr>
              </a:solidFill>
              <a:ln>
                <a:noFill/>
              </a:ln>
              <a:effectLst/>
            </c:spPr>
            <c:extLst>
              <c:ext xmlns:c16="http://schemas.microsoft.com/office/drawing/2014/chart" uri="{C3380CC4-5D6E-409C-BE32-E72D297353CC}">
                <c16:uniqueId val="{00000003-C5B8-4564-B42D-E8C6E3A491A6}"/>
              </c:ext>
            </c:extLst>
          </c:dPt>
          <c:dPt>
            <c:idx val="2"/>
            <c:invertIfNegative val="0"/>
            <c:bubble3D val="0"/>
            <c:spPr>
              <a:solidFill>
                <a:srgbClr val="FFFF00"/>
              </a:solidFill>
              <a:ln>
                <a:noFill/>
              </a:ln>
              <a:effectLst/>
            </c:spPr>
            <c:extLst>
              <c:ext xmlns:c16="http://schemas.microsoft.com/office/drawing/2014/chart" uri="{C3380CC4-5D6E-409C-BE32-E72D297353CC}">
                <c16:uniqueId val="{00000004-C5B8-4564-B42D-E8C6E3A491A6}"/>
              </c:ext>
            </c:extLst>
          </c:dPt>
          <c:dPt>
            <c:idx val="3"/>
            <c:invertIfNegative val="0"/>
            <c:bubble3D val="0"/>
            <c:spPr>
              <a:solidFill>
                <a:schemeClr val="accent2">
                  <a:lumMod val="75000"/>
                </a:schemeClr>
              </a:solidFill>
              <a:ln>
                <a:noFill/>
              </a:ln>
              <a:effectLst/>
            </c:spPr>
            <c:extLst>
              <c:ext xmlns:c16="http://schemas.microsoft.com/office/drawing/2014/chart" uri="{C3380CC4-5D6E-409C-BE32-E72D297353CC}">
                <c16:uniqueId val="{00000005-C5B8-4564-B42D-E8C6E3A491A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ANALISIS!$A$47:$A$50</c:f>
              <c:strCache>
                <c:ptCount val="4"/>
                <c:pt idx="0">
                  <c:v>Existencia</c:v>
                </c:pt>
                <c:pt idx="1">
                  <c:v>Desarrollo</c:v>
                </c:pt>
                <c:pt idx="2">
                  <c:v>Ciudadanía </c:v>
                </c:pt>
                <c:pt idx="3">
                  <c:v>Protección</c:v>
                </c:pt>
              </c:strCache>
            </c:strRef>
          </c:cat>
          <c:val>
            <c:numRef>
              <c:f>ANALISIS!$D$47:$D$50</c:f>
              <c:numCache>
                <c:formatCode>General</c:formatCode>
                <c:ptCount val="4"/>
                <c:pt idx="0">
                  <c:v>10</c:v>
                </c:pt>
                <c:pt idx="1">
                  <c:v>28</c:v>
                </c:pt>
                <c:pt idx="2">
                  <c:v>7</c:v>
                </c:pt>
                <c:pt idx="3">
                  <c:v>5</c:v>
                </c:pt>
              </c:numCache>
            </c:numRef>
          </c:val>
          <c:extLst>
            <c:ext xmlns:c16="http://schemas.microsoft.com/office/drawing/2014/chart" uri="{C3380CC4-5D6E-409C-BE32-E72D297353CC}">
              <c16:uniqueId val="{00000002-C5B8-4564-B42D-E8C6E3A491A6}"/>
            </c:ext>
          </c:extLst>
        </c:ser>
        <c:dLbls>
          <c:dLblPos val="outEnd"/>
          <c:showLegendKey val="0"/>
          <c:showVal val="1"/>
          <c:showCatName val="0"/>
          <c:showSerName val="0"/>
          <c:showPercent val="0"/>
          <c:showBubbleSize val="0"/>
        </c:dLbls>
        <c:gapWidth val="219"/>
        <c:overlap val="-27"/>
        <c:axId val="95173536"/>
        <c:axId val="95173208"/>
        <c:extLst>
          <c:ext xmlns:c15="http://schemas.microsoft.com/office/drawing/2012/chart" uri="{02D57815-91ED-43cb-92C2-25804820EDAC}">
            <c15:filteredBarSeries>
              <c15:ser>
                <c:idx val="0"/>
                <c:order val="0"/>
                <c:tx>
                  <c:strRef>
                    <c:extLst>
                      <c:ext uri="{02D57815-91ED-43cb-92C2-25804820EDAC}">
                        <c15:formulaRef>
                          <c15:sqref>ANALISIS!$B$46</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ANALISIS!$A$47:$A$50</c15:sqref>
                        </c15:formulaRef>
                      </c:ext>
                    </c:extLst>
                    <c:strCache>
                      <c:ptCount val="4"/>
                      <c:pt idx="0">
                        <c:v>Existencia</c:v>
                      </c:pt>
                      <c:pt idx="1">
                        <c:v>Desarrollo</c:v>
                      </c:pt>
                      <c:pt idx="2">
                        <c:v>Ciudadanía </c:v>
                      </c:pt>
                      <c:pt idx="3">
                        <c:v>Protección</c:v>
                      </c:pt>
                    </c:strCache>
                  </c:strRef>
                </c:cat>
                <c:val>
                  <c:numRef>
                    <c:extLst>
                      <c:ext uri="{02D57815-91ED-43cb-92C2-25804820EDAC}">
                        <c15:formulaRef>
                          <c15:sqref>ANALISIS!$B$47:$B$50</c15:sqref>
                        </c15:formulaRef>
                      </c:ext>
                    </c:extLst>
                    <c:numCache>
                      <c:formatCode>General</c:formatCode>
                      <c:ptCount val="4"/>
                    </c:numCache>
                  </c:numRef>
                </c:val>
                <c:extLst>
                  <c:ext xmlns:c16="http://schemas.microsoft.com/office/drawing/2014/chart" uri="{C3380CC4-5D6E-409C-BE32-E72D297353CC}">
                    <c16:uniqueId val="{00000000-C5B8-4564-B42D-E8C6E3A491A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ANALISIS!$C$46</c15:sqref>
                        </c15:formulaRef>
                      </c:ext>
                    </c:extLst>
                    <c:strCache>
                      <c:ptCount val="1"/>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ANALISIS!$A$47:$A$50</c15:sqref>
                        </c15:formulaRef>
                      </c:ext>
                    </c:extLst>
                    <c:strCache>
                      <c:ptCount val="4"/>
                      <c:pt idx="0">
                        <c:v>Existencia</c:v>
                      </c:pt>
                      <c:pt idx="1">
                        <c:v>Desarrollo</c:v>
                      </c:pt>
                      <c:pt idx="2">
                        <c:v>Ciudadanía </c:v>
                      </c:pt>
                      <c:pt idx="3">
                        <c:v>Protección</c:v>
                      </c:pt>
                    </c:strCache>
                  </c:strRef>
                </c:cat>
                <c:val>
                  <c:numRef>
                    <c:extLst xmlns:c15="http://schemas.microsoft.com/office/drawing/2012/chart">
                      <c:ext xmlns:c15="http://schemas.microsoft.com/office/drawing/2012/chart" uri="{02D57815-91ED-43cb-92C2-25804820EDAC}">
                        <c15:formulaRef>
                          <c15:sqref>ANALISIS!$C$47:$C$50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1-C5B8-4564-B42D-E8C6E3A491A6}"/>
                  </c:ext>
                </c:extLst>
              </c15:ser>
            </c15:filteredBarSeries>
          </c:ext>
        </c:extLst>
      </c:barChart>
      <c:catAx>
        <c:axId val="9517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es-CO"/>
          </a:p>
        </c:txPr>
        <c:crossAx val="95173208"/>
        <c:crosses val="autoZero"/>
        <c:auto val="1"/>
        <c:lblAlgn val="ctr"/>
        <c:lblOffset val="100"/>
        <c:noMultiLvlLbl val="0"/>
      </c:catAx>
      <c:valAx>
        <c:axId val="95173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es-CO"/>
          </a:p>
        </c:txPr>
        <c:crossAx val="95173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102396</xdr:colOff>
      <xdr:row>1</xdr:row>
      <xdr:rowOff>71437</xdr:rowOff>
    </xdr:from>
    <xdr:to>
      <xdr:col>1</xdr:col>
      <xdr:colOff>452438</xdr:colOff>
      <xdr:row>1</xdr:row>
      <xdr:rowOff>631030</xdr:rowOff>
    </xdr:to>
    <xdr:pic>
      <xdr:nvPicPr>
        <xdr:cNvPr id="2" name="Imagen 1" descr="C:\Users\AUXPLANEACION03\Desktop\Gobernacion_del_quindi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396" y="273843"/>
          <a:ext cx="350042" cy="559593"/>
        </a:xfrm>
        <a:prstGeom prst="rect">
          <a:avLst/>
        </a:prstGeom>
        <a:noFill/>
        <a:ln>
          <a:noFill/>
        </a:ln>
      </xdr:spPr>
    </xdr:pic>
    <xdr:clientData/>
  </xdr:twoCellAnchor>
  <xdr:twoCellAnchor editAs="oneCell">
    <xdr:from>
      <xdr:col>9</xdr:col>
      <xdr:colOff>154781</xdr:colOff>
      <xdr:row>1</xdr:row>
      <xdr:rowOff>107156</xdr:rowOff>
    </xdr:from>
    <xdr:to>
      <xdr:col>9</xdr:col>
      <xdr:colOff>676275</xdr:colOff>
      <xdr:row>1</xdr:row>
      <xdr:rowOff>547688</xdr:rowOff>
    </xdr:to>
    <xdr:pic>
      <xdr:nvPicPr>
        <xdr:cNvPr id="3" name="Imagen 2" descr="C:\Users\AUXPLANEACION03\Desktop\Quindi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38875" y="309562"/>
          <a:ext cx="521494" cy="440532"/>
        </a:xfrm>
        <a:prstGeom prst="rect">
          <a:avLst/>
        </a:prstGeom>
        <a:noFill/>
        <a:ln>
          <a:noFill/>
        </a:ln>
      </xdr:spPr>
    </xdr:pic>
    <xdr:clientData/>
  </xdr:twoCellAnchor>
  <xdr:twoCellAnchor>
    <xdr:from>
      <xdr:col>10</xdr:col>
      <xdr:colOff>704850</xdr:colOff>
      <xdr:row>4</xdr:row>
      <xdr:rowOff>47624</xdr:rowOff>
    </xdr:from>
    <xdr:to>
      <xdr:col>16</xdr:col>
      <xdr:colOff>247650</xdr:colOff>
      <xdr:row>7</xdr:row>
      <xdr:rowOff>395287</xdr:rowOff>
    </xdr:to>
    <xdr:graphicFrame macro="">
      <xdr:nvGraphicFramePr>
        <xdr:cNvPr id="12" name="Gráfico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457200</xdr:colOff>
      <xdr:row>9</xdr:row>
      <xdr:rowOff>161925</xdr:rowOff>
    </xdr:from>
    <xdr:to>
      <xdr:col>4</xdr:col>
      <xdr:colOff>333375</xdr:colOff>
      <xdr:row>21</xdr:row>
      <xdr:rowOff>147638</xdr:rowOff>
    </xdr:to>
    <xdr:graphicFrame macro="">
      <xdr:nvGraphicFramePr>
        <xdr:cNvPr id="13" name="Gráfico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104775</xdr:colOff>
      <xdr:row>9</xdr:row>
      <xdr:rowOff>190500</xdr:rowOff>
    </xdr:from>
    <xdr:to>
      <xdr:col>12</xdr:col>
      <xdr:colOff>95250</xdr:colOff>
      <xdr:row>23</xdr:row>
      <xdr:rowOff>138113</xdr:rowOff>
    </xdr:to>
    <xdr:graphicFrame macro="">
      <xdr:nvGraphicFramePr>
        <xdr:cNvPr id="14" name="Gráfico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276224</xdr:colOff>
      <xdr:row>24</xdr:row>
      <xdr:rowOff>104774</xdr:rowOff>
    </xdr:from>
    <xdr:to>
      <xdr:col>4</xdr:col>
      <xdr:colOff>123824</xdr:colOff>
      <xdr:row>37</xdr:row>
      <xdr:rowOff>176212</xdr:rowOff>
    </xdr:to>
    <xdr:graphicFrame macro="">
      <xdr:nvGraphicFramePr>
        <xdr:cNvPr id="15" name="Gráfico 14">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114300</xdr:colOff>
      <xdr:row>24</xdr:row>
      <xdr:rowOff>123824</xdr:rowOff>
    </xdr:from>
    <xdr:to>
      <xdr:col>11</xdr:col>
      <xdr:colOff>647700</xdr:colOff>
      <xdr:row>37</xdr:row>
      <xdr:rowOff>100012</xdr:rowOff>
    </xdr:to>
    <xdr:graphicFrame macro="">
      <xdr:nvGraphicFramePr>
        <xdr:cNvPr id="16" name="Gráfico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125015</xdr:colOff>
      <xdr:row>43</xdr:row>
      <xdr:rowOff>39290</xdr:rowOff>
    </xdr:from>
    <xdr:to>
      <xdr:col>14</xdr:col>
      <xdr:colOff>136922</xdr:colOff>
      <xdr:row>57</xdr:row>
      <xdr:rowOff>115490</xdr:rowOff>
    </xdr:to>
    <xdr:graphicFrame macro="">
      <xdr:nvGraphicFramePr>
        <xdr:cNvPr id="4" name="Gráfico 3">
          <a:extLst>
            <a:ext uri="{FF2B5EF4-FFF2-40B4-BE49-F238E27FC236}">
              <a16:creationId xmlns:a16="http://schemas.microsoft.com/office/drawing/2014/main" id="{6F7A559D-4745-4C5A-9C94-DF921392EB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V142"/>
  <sheetViews>
    <sheetView tabSelected="1" topLeftCell="A133" zoomScale="70" zoomScaleNormal="70" workbookViewId="0">
      <selection activeCell="A5" sqref="A5:U137"/>
    </sheetView>
  </sheetViews>
  <sheetFormatPr baseColWidth="10" defaultColWidth="9.140625" defaultRowHeight="14.25"/>
  <cols>
    <col min="1" max="3" width="17.140625" style="1" customWidth="1"/>
    <col min="4" max="6" width="7.140625" style="2" customWidth="1"/>
    <col min="7" max="8" width="31.42578125" style="2" customWidth="1"/>
    <col min="9" max="9" width="21.42578125" style="1" customWidth="1"/>
    <col min="10" max="12" width="21.42578125" style="1" hidden="1" customWidth="1"/>
    <col min="13" max="13" width="31.42578125" style="1" hidden="1" customWidth="1"/>
    <col min="14" max="14" width="21.42578125" style="1" hidden="1" customWidth="1"/>
    <col min="15" max="15" width="31.42578125" style="1" hidden="1" customWidth="1"/>
    <col min="16" max="16" width="17.140625" style="1" hidden="1" customWidth="1"/>
    <col min="17" max="17" width="15.42578125" style="1" bestFit="1" customWidth="1"/>
    <col min="18" max="18" width="13.140625" style="1" bestFit="1" customWidth="1"/>
    <col min="19" max="19" width="15.42578125" style="1" customWidth="1"/>
    <col min="20" max="21" width="19.85546875" style="11" customWidth="1"/>
    <col min="22" max="22" width="83.28515625" style="1" customWidth="1"/>
    <col min="23" max="16384" width="9.140625" style="1"/>
  </cols>
  <sheetData>
    <row r="3" spans="1:22" ht="27.6" customHeight="1">
      <c r="A3" s="6" t="s">
        <v>36</v>
      </c>
      <c r="B3" s="101" t="s">
        <v>37</v>
      </c>
      <c r="C3" s="102"/>
      <c r="D3" s="102"/>
      <c r="E3" s="102"/>
      <c r="F3" s="102"/>
      <c r="G3" s="102"/>
      <c r="H3" s="103"/>
    </row>
    <row r="4" spans="1:22">
      <c r="A4" s="4"/>
      <c r="B4" s="4"/>
      <c r="C4" s="4"/>
      <c r="D4" s="5"/>
      <c r="E4" s="5"/>
      <c r="F4" s="5"/>
      <c r="G4" s="5"/>
      <c r="H4" s="5"/>
    </row>
    <row r="5" spans="1:22" ht="34.5" customHeight="1">
      <c r="J5" s="88" t="s">
        <v>28</v>
      </c>
      <c r="K5" s="88"/>
      <c r="L5" s="88"/>
      <c r="M5" s="88"/>
      <c r="N5" s="88"/>
      <c r="O5" s="88"/>
      <c r="P5" s="88"/>
      <c r="Q5" s="81" t="s">
        <v>365</v>
      </c>
      <c r="R5" s="82"/>
      <c r="S5" s="83"/>
      <c r="T5" s="81" t="s">
        <v>382</v>
      </c>
      <c r="U5" s="82"/>
      <c r="V5" s="84" t="s">
        <v>467</v>
      </c>
    </row>
    <row r="6" spans="1:22" ht="62.25" customHeight="1">
      <c r="A6" s="89" t="s">
        <v>24</v>
      </c>
      <c r="B6" s="89" t="s">
        <v>212</v>
      </c>
      <c r="C6" s="89" t="s">
        <v>25</v>
      </c>
      <c r="D6" s="104" t="s">
        <v>197</v>
      </c>
      <c r="E6" s="105"/>
      <c r="F6" s="106"/>
      <c r="G6" s="89" t="s">
        <v>2</v>
      </c>
      <c r="H6" s="89" t="s">
        <v>3</v>
      </c>
      <c r="I6" s="89" t="s">
        <v>26</v>
      </c>
      <c r="J6" s="89" t="s">
        <v>29</v>
      </c>
      <c r="K6" s="89" t="s">
        <v>30</v>
      </c>
      <c r="L6" s="89" t="s">
        <v>31</v>
      </c>
      <c r="M6" s="89" t="s">
        <v>33</v>
      </c>
      <c r="N6" s="89" t="s">
        <v>34</v>
      </c>
      <c r="O6" s="89" t="s">
        <v>32</v>
      </c>
      <c r="P6" s="89" t="s">
        <v>35</v>
      </c>
      <c r="Q6" s="84" t="s">
        <v>213</v>
      </c>
      <c r="R6" s="84" t="s">
        <v>214</v>
      </c>
      <c r="S6" s="84" t="s">
        <v>215</v>
      </c>
      <c r="T6" s="86" t="s">
        <v>213</v>
      </c>
      <c r="U6" s="86" t="s">
        <v>214</v>
      </c>
      <c r="V6" s="100"/>
    </row>
    <row r="7" spans="1:22">
      <c r="A7" s="90"/>
      <c r="B7" s="90"/>
      <c r="C7" s="90"/>
      <c r="D7" s="9" t="s">
        <v>198</v>
      </c>
      <c r="E7" s="9" t="s">
        <v>199</v>
      </c>
      <c r="F7" s="9" t="s">
        <v>200</v>
      </c>
      <c r="G7" s="90"/>
      <c r="H7" s="90"/>
      <c r="I7" s="90"/>
      <c r="J7" s="90"/>
      <c r="K7" s="90"/>
      <c r="L7" s="90"/>
      <c r="M7" s="90"/>
      <c r="N7" s="90"/>
      <c r="O7" s="90"/>
      <c r="P7" s="90"/>
      <c r="Q7" s="85"/>
      <c r="R7" s="85"/>
      <c r="S7" s="85"/>
      <c r="T7" s="87"/>
      <c r="U7" s="87"/>
      <c r="V7" s="85"/>
    </row>
    <row r="8" spans="1:22" ht="120" customHeight="1">
      <c r="A8" s="76" t="s">
        <v>27</v>
      </c>
      <c r="B8" s="69" t="s">
        <v>352</v>
      </c>
      <c r="C8" s="69" t="s">
        <v>216</v>
      </c>
      <c r="D8" s="8" t="s">
        <v>201</v>
      </c>
      <c r="E8" s="8" t="s">
        <v>201</v>
      </c>
      <c r="F8" s="8"/>
      <c r="G8" s="7" t="s">
        <v>1</v>
      </c>
      <c r="H8" s="7" t="s">
        <v>0</v>
      </c>
      <c r="I8" s="8" t="s">
        <v>245</v>
      </c>
      <c r="J8" s="7"/>
      <c r="K8" s="7"/>
      <c r="L8" s="48">
        <v>1905021</v>
      </c>
      <c r="M8" s="47" t="s">
        <v>45</v>
      </c>
      <c r="N8" s="48"/>
      <c r="O8" s="47"/>
      <c r="P8" s="48"/>
      <c r="Q8" s="48">
        <v>14</v>
      </c>
      <c r="R8" s="48">
        <v>11</v>
      </c>
      <c r="S8" s="13">
        <f t="shared" ref="S8:S17" si="0">(R8/Q8)*100</f>
        <v>78.571428571428569</v>
      </c>
      <c r="T8" s="12">
        <v>5069000</v>
      </c>
      <c r="U8" s="12">
        <v>5069000</v>
      </c>
      <c r="V8" s="47" t="s">
        <v>383</v>
      </c>
    </row>
    <row r="9" spans="1:22" ht="114">
      <c r="A9" s="80"/>
      <c r="B9" s="70"/>
      <c r="C9" s="70"/>
      <c r="D9" s="8" t="s">
        <v>201</v>
      </c>
      <c r="E9" s="8"/>
      <c r="F9" s="8"/>
      <c r="G9" s="7" t="s">
        <v>4</v>
      </c>
      <c r="H9" s="7" t="s">
        <v>342</v>
      </c>
      <c r="I9" s="8" t="s">
        <v>245</v>
      </c>
      <c r="J9" s="7"/>
      <c r="K9" s="7"/>
      <c r="L9" s="48">
        <v>1905021</v>
      </c>
      <c r="M9" s="47" t="s">
        <v>45</v>
      </c>
      <c r="N9" s="48"/>
      <c r="O9" s="47"/>
      <c r="P9" s="48"/>
      <c r="Q9" s="48">
        <v>14</v>
      </c>
      <c r="R9" s="48">
        <v>0</v>
      </c>
      <c r="S9" s="10">
        <f t="shared" si="0"/>
        <v>0</v>
      </c>
      <c r="T9" s="12">
        <v>0</v>
      </c>
      <c r="U9" s="12">
        <v>0</v>
      </c>
      <c r="V9" s="47" t="s">
        <v>446</v>
      </c>
    </row>
    <row r="10" spans="1:22" ht="148.9" customHeight="1">
      <c r="A10" s="80"/>
      <c r="B10" s="70"/>
      <c r="C10" s="70"/>
      <c r="D10" s="8"/>
      <c r="E10" s="8" t="s">
        <v>201</v>
      </c>
      <c r="F10" s="8" t="s">
        <v>201</v>
      </c>
      <c r="G10" s="7" t="s">
        <v>347</v>
      </c>
      <c r="H10" s="7" t="s">
        <v>46</v>
      </c>
      <c r="I10" s="8" t="s">
        <v>245</v>
      </c>
      <c r="J10" s="7"/>
      <c r="K10" s="7"/>
      <c r="L10" s="48">
        <v>1905021</v>
      </c>
      <c r="M10" s="47" t="s">
        <v>45</v>
      </c>
      <c r="N10" s="48"/>
      <c r="O10" s="47"/>
      <c r="P10" s="48"/>
      <c r="Q10" s="48">
        <v>12</v>
      </c>
      <c r="R10" s="48">
        <v>12</v>
      </c>
      <c r="S10" s="10">
        <f t="shared" si="0"/>
        <v>100</v>
      </c>
      <c r="T10" s="12">
        <v>5069000</v>
      </c>
      <c r="U10" s="12">
        <v>5069000</v>
      </c>
      <c r="V10" s="47" t="s">
        <v>384</v>
      </c>
    </row>
    <row r="11" spans="1:22" ht="128.25">
      <c r="A11" s="80"/>
      <c r="B11" s="70"/>
      <c r="C11" s="70"/>
      <c r="D11" s="8" t="s">
        <v>201</v>
      </c>
      <c r="E11" s="8"/>
      <c r="F11" s="8"/>
      <c r="G11" s="93" t="s">
        <v>7</v>
      </c>
      <c r="H11" s="7" t="s">
        <v>5</v>
      </c>
      <c r="I11" s="8" t="s">
        <v>245</v>
      </c>
      <c r="J11" s="7"/>
      <c r="K11" s="7"/>
      <c r="L11" s="48"/>
      <c r="M11" s="47"/>
      <c r="N11" s="48"/>
      <c r="O11" s="47"/>
      <c r="P11" s="48"/>
      <c r="Q11" s="48">
        <v>12</v>
      </c>
      <c r="R11" s="48">
        <v>12</v>
      </c>
      <c r="S11" s="10">
        <f t="shared" si="0"/>
        <v>100</v>
      </c>
      <c r="T11" s="12">
        <v>5069000</v>
      </c>
      <c r="U11" s="12">
        <v>5069000</v>
      </c>
      <c r="V11" s="47" t="s">
        <v>396</v>
      </c>
    </row>
    <row r="12" spans="1:22" ht="185.25">
      <c r="A12" s="80"/>
      <c r="B12" s="70"/>
      <c r="C12" s="70"/>
      <c r="D12" s="8" t="s">
        <v>201</v>
      </c>
      <c r="E12" s="8"/>
      <c r="F12" s="8"/>
      <c r="G12" s="93"/>
      <c r="H12" s="7" t="s">
        <v>6</v>
      </c>
      <c r="I12" s="8" t="s">
        <v>245</v>
      </c>
      <c r="J12" s="7"/>
      <c r="K12" s="7"/>
      <c r="L12" s="48">
        <v>1905031</v>
      </c>
      <c r="M12" s="47" t="s">
        <v>47</v>
      </c>
      <c r="N12" s="48"/>
      <c r="O12" s="47"/>
      <c r="P12" s="48"/>
      <c r="Q12" s="48">
        <v>1</v>
      </c>
      <c r="R12" s="48">
        <v>1</v>
      </c>
      <c r="S12" s="10">
        <f t="shared" si="0"/>
        <v>100</v>
      </c>
      <c r="T12" s="12">
        <v>0</v>
      </c>
      <c r="U12" s="12">
        <v>0</v>
      </c>
      <c r="V12" s="47" t="s">
        <v>397</v>
      </c>
    </row>
    <row r="13" spans="1:22" ht="228">
      <c r="A13" s="80"/>
      <c r="B13" s="70"/>
      <c r="C13" s="70"/>
      <c r="D13" s="8" t="s">
        <v>201</v>
      </c>
      <c r="E13" s="8"/>
      <c r="F13" s="8"/>
      <c r="G13" s="69" t="s">
        <v>348</v>
      </c>
      <c r="H13" s="7" t="s">
        <v>54</v>
      </c>
      <c r="I13" s="8" t="s">
        <v>55</v>
      </c>
      <c r="J13" s="7" t="s">
        <v>263</v>
      </c>
      <c r="K13" s="10">
        <v>4</v>
      </c>
      <c r="L13" s="48">
        <v>1702017</v>
      </c>
      <c r="M13" s="47" t="s">
        <v>269</v>
      </c>
      <c r="N13" s="48">
        <v>170201700</v>
      </c>
      <c r="O13" s="47" t="s">
        <v>270</v>
      </c>
      <c r="P13" s="48">
        <v>2500</v>
      </c>
      <c r="Q13" s="48">
        <v>8</v>
      </c>
      <c r="R13" s="48">
        <v>8</v>
      </c>
      <c r="S13" s="10">
        <f>(R13/Q13)*100</f>
        <v>100</v>
      </c>
      <c r="T13" s="12">
        <v>130000000</v>
      </c>
      <c r="U13" s="12">
        <v>88229666</v>
      </c>
      <c r="V13" s="47" t="s">
        <v>468</v>
      </c>
    </row>
    <row r="14" spans="1:22" ht="85.5">
      <c r="A14" s="80"/>
      <c r="B14" s="70"/>
      <c r="C14" s="70"/>
      <c r="D14" s="8" t="s">
        <v>201</v>
      </c>
      <c r="E14" s="8"/>
      <c r="F14" s="8"/>
      <c r="G14" s="70"/>
      <c r="H14" s="7" t="s">
        <v>56</v>
      </c>
      <c r="I14" s="8" t="s">
        <v>55</v>
      </c>
      <c r="J14" s="7" t="s">
        <v>263</v>
      </c>
      <c r="K14" s="10">
        <v>4</v>
      </c>
      <c r="L14" s="48">
        <v>1702017</v>
      </c>
      <c r="M14" s="47" t="s">
        <v>269</v>
      </c>
      <c r="N14" s="48">
        <v>170201700</v>
      </c>
      <c r="O14" s="47" t="s">
        <v>270</v>
      </c>
      <c r="P14" s="48">
        <v>2500</v>
      </c>
      <c r="Q14" s="48">
        <v>1</v>
      </c>
      <c r="R14" s="48">
        <v>1</v>
      </c>
      <c r="S14" s="10">
        <f>(R14/Q14)*100</f>
        <v>100</v>
      </c>
      <c r="T14" s="12">
        <v>88229666</v>
      </c>
      <c r="U14" s="12">
        <v>88229666</v>
      </c>
      <c r="V14" s="47" t="s">
        <v>448</v>
      </c>
    </row>
    <row r="15" spans="1:22" ht="92.45" customHeight="1">
      <c r="A15" s="80"/>
      <c r="B15" s="70"/>
      <c r="C15" s="70"/>
      <c r="D15" s="8" t="s">
        <v>201</v>
      </c>
      <c r="E15" s="8"/>
      <c r="F15" s="8"/>
      <c r="G15" s="70"/>
      <c r="H15" s="7" t="s">
        <v>343</v>
      </c>
      <c r="I15" s="8" t="s">
        <v>55</v>
      </c>
      <c r="J15" s="7" t="s">
        <v>263</v>
      </c>
      <c r="K15" s="10">
        <v>4</v>
      </c>
      <c r="L15" s="48">
        <v>1702017</v>
      </c>
      <c r="M15" s="47" t="s">
        <v>269</v>
      </c>
      <c r="N15" s="48">
        <v>170201700</v>
      </c>
      <c r="O15" s="47" t="s">
        <v>270</v>
      </c>
      <c r="P15" s="48">
        <v>2500</v>
      </c>
      <c r="Q15" s="48">
        <v>2</v>
      </c>
      <c r="R15" s="48">
        <v>3</v>
      </c>
      <c r="S15" s="10">
        <f>(R15/Q15)*100</f>
        <v>150</v>
      </c>
      <c r="T15" s="12">
        <v>20000000</v>
      </c>
      <c r="U15" s="12">
        <v>7420000</v>
      </c>
      <c r="V15" s="47" t="s">
        <v>449</v>
      </c>
    </row>
    <row r="16" spans="1:22" ht="85.5">
      <c r="A16" s="80"/>
      <c r="B16" s="70"/>
      <c r="C16" s="70"/>
      <c r="D16" s="8" t="s">
        <v>201</v>
      </c>
      <c r="E16" s="8"/>
      <c r="F16" s="8"/>
      <c r="G16" s="71"/>
      <c r="H16" s="7" t="s">
        <v>349</v>
      </c>
      <c r="I16" s="8" t="s">
        <v>55</v>
      </c>
      <c r="J16" s="7" t="s">
        <v>263</v>
      </c>
      <c r="K16" s="10">
        <v>4</v>
      </c>
      <c r="L16" s="48">
        <v>1702017</v>
      </c>
      <c r="M16" s="47" t="s">
        <v>269</v>
      </c>
      <c r="N16" s="48">
        <v>170201700</v>
      </c>
      <c r="O16" s="47" t="s">
        <v>270</v>
      </c>
      <c r="P16" s="48">
        <v>2500</v>
      </c>
      <c r="Q16" s="48">
        <v>1</v>
      </c>
      <c r="R16" s="48">
        <v>1</v>
      </c>
      <c r="S16" s="10">
        <f>(R16/Q16)*100</f>
        <v>100</v>
      </c>
      <c r="T16" s="12">
        <v>0</v>
      </c>
      <c r="U16" s="12">
        <v>0</v>
      </c>
      <c r="V16" s="47" t="s">
        <v>398</v>
      </c>
    </row>
    <row r="17" spans="1:22" ht="228">
      <c r="A17" s="80"/>
      <c r="B17" s="70"/>
      <c r="C17" s="70"/>
      <c r="D17" s="8" t="s">
        <v>201</v>
      </c>
      <c r="E17" s="8"/>
      <c r="F17" s="8"/>
      <c r="G17" s="61" t="s">
        <v>8</v>
      </c>
      <c r="H17" s="61" t="s">
        <v>49</v>
      </c>
      <c r="I17" s="8" t="s">
        <v>245</v>
      </c>
      <c r="J17" s="7"/>
      <c r="K17" s="7"/>
      <c r="L17" s="48">
        <v>1905021</v>
      </c>
      <c r="M17" s="47" t="s">
        <v>45</v>
      </c>
      <c r="N17" s="48"/>
      <c r="O17" s="47"/>
      <c r="P17" s="48"/>
      <c r="Q17" s="49">
        <v>12</v>
      </c>
      <c r="R17" s="48">
        <v>12</v>
      </c>
      <c r="S17" s="10">
        <f t="shared" si="0"/>
        <v>100</v>
      </c>
      <c r="T17" s="12">
        <v>131778000</v>
      </c>
      <c r="U17" s="12">
        <v>5069000</v>
      </c>
      <c r="V17" s="47" t="s">
        <v>399</v>
      </c>
    </row>
    <row r="18" spans="1:22" ht="213.75">
      <c r="A18" s="80"/>
      <c r="B18" s="70"/>
      <c r="C18" s="70"/>
      <c r="D18" s="8" t="s">
        <v>201</v>
      </c>
      <c r="E18" s="8" t="s">
        <v>201</v>
      </c>
      <c r="F18" s="8"/>
      <c r="G18" s="69" t="s">
        <v>59</v>
      </c>
      <c r="H18" s="7" t="s">
        <v>57</v>
      </c>
      <c r="I18" s="8" t="s">
        <v>105</v>
      </c>
      <c r="J18" s="7" t="s">
        <v>62</v>
      </c>
      <c r="K18" s="7"/>
      <c r="L18" s="49"/>
      <c r="M18" s="47"/>
      <c r="N18" s="47"/>
      <c r="O18" s="47"/>
      <c r="P18" s="49"/>
      <c r="Q18" s="50">
        <v>13745</v>
      </c>
      <c r="R18" s="50">
        <v>30730</v>
      </c>
      <c r="S18" s="13">
        <f t="shared" ref="S18:S28" si="1">(R18/Q18)*100</f>
        <v>223.57220807566387</v>
      </c>
      <c r="T18" s="57">
        <v>11469628985</v>
      </c>
      <c r="U18" s="57">
        <v>11469628985</v>
      </c>
      <c r="V18" s="47" t="s">
        <v>385</v>
      </c>
    </row>
    <row r="19" spans="1:22" ht="199.5">
      <c r="A19" s="80"/>
      <c r="B19" s="70"/>
      <c r="C19" s="70"/>
      <c r="D19" s="8" t="s">
        <v>201</v>
      </c>
      <c r="E19" s="8" t="s">
        <v>201</v>
      </c>
      <c r="F19" s="8"/>
      <c r="G19" s="71"/>
      <c r="H19" s="7" t="s">
        <v>58</v>
      </c>
      <c r="I19" s="8" t="s">
        <v>105</v>
      </c>
      <c r="J19" s="7" t="s">
        <v>62</v>
      </c>
      <c r="K19" s="7"/>
      <c r="L19" s="49"/>
      <c r="M19" s="47"/>
      <c r="N19" s="47"/>
      <c r="O19" s="47"/>
      <c r="P19" s="49"/>
      <c r="Q19" s="49">
        <v>1</v>
      </c>
      <c r="R19" s="49">
        <v>1</v>
      </c>
      <c r="S19" s="10">
        <f t="shared" si="1"/>
        <v>100</v>
      </c>
      <c r="T19" s="57">
        <v>351718835</v>
      </c>
      <c r="U19" s="57">
        <v>351718835</v>
      </c>
      <c r="V19" s="56" t="s">
        <v>359</v>
      </c>
    </row>
    <row r="20" spans="1:22" ht="170.25" customHeight="1">
      <c r="A20" s="80"/>
      <c r="B20" s="71"/>
      <c r="C20" s="71"/>
      <c r="D20" s="8" t="s">
        <v>201</v>
      </c>
      <c r="E20" s="8" t="s">
        <v>201</v>
      </c>
      <c r="F20" s="8" t="s">
        <v>201</v>
      </c>
      <c r="G20" s="7" t="s">
        <v>9</v>
      </c>
      <c r="H20" s="7" t="s">
        <v>48</v>
      </c>
      <c r="I20" s="8" t="s">
        <v>245</v>
      </c>
      <c r="J20" s="7"/>
      <c r="K20" s="7"/>
      <c r="L20" s="48"/>
      <c r="M20" s="47"/>
      <c r="N20" s="48"/>
      <c r="O20" s="47"/>
      <c r="P20" s="48"/>
      <c r="Q20" s="49">
        <v>1</v>
      </c>
      <c r="R20" s="48">
        <v>1</v>
      </c>
      <c r="S20" s="10">
        <f t="shared" si="1"/>
        <v>100</v>
      </c>
      <c r="T20" s="12">
        <v>0</v>
      </c>
      <c r="U20" s="12">
        <v>0</v>
      </c>
      <c r="V20" s="47" t="s">
        <v>400</v>
      </c>
    </row>
    <row r="21" spans="1:22" ht="85.5">
      <c r="A21" s="80"/>
      <c r="B21" s="69" t="s">
        <v>217</v>
      </c>
      <c r="C21" s="69" t="s">
        <v>218</v>
      </c>
      <c r="D21" s="8" t="s">
        <v>201</v>
      </c>
      <c r="E21" s="8"/>
      <c r="F21" s="8"/>
      <c r="G21" s="7" t="s">
        <v>11</v>
      </c>
      <c r="H21" s="7" t="s">
        <v>10</v>
      </c>
      <c r="I21" s="8" t="s">
        <v>245</v>
      </c>
      <c r="J21" s="7"/>
      <c r="K21" s="7"/>
      <c r="L21" s="48"/>
      <c r="M21" s="47"/>
      <c r="N21" s="48"/>
      <c r="O21" s="47"/>
      <c r="P21" s="48"/>
      <c r="Q21" s="49">
        <v>12</v>
      </c>
      <c r="R21" s="48">
        <v>0</v>
      </c>
      <c r="S21" s="10">
        <f t="shared" si="1"/>
        <v>0</v>
      </c>
      <c r="T21" s="12">
        <v>0</v>
      </c>
      <c r="U21" s="12">
        <v>0</v>
      </c>
      <c r="V21" s="47" t="s">
        <v>446</v>
      </c>
    </row>
    <row r="22" spans="1:22" ht="99.75">
      <c r="A22" s="80"/>
      <c r="B22" s="70"/>
      <c r="C22" s="70"/>
      <c r="D22" s="8" t="s">
        <v>201</v>
      </c>
      <c r="E22" s="8"/>
      <c r="F22" s="8"/>
      <c r="G22" s="7" t="s">
        <v>50</v>
      </c>
      <c r="H22" s="7" t="s">
        <v>51</v>
      </c>
      <c r="I22" s="8" t="s">
        <v>245</v>
      </c>
      <c r="J22" s="7"/>
      <c r="K22" s="7"/>
      <c r="L22" s="48"/>
      <c r="M22" s="47"/>
      <c r="N22" s="48"/>
      <c r="O22" s="47"/>
      <c r="P22" s="48"/>
      <c r="Q22" s="49">
        <v>12</v>
      </c>
      <c r="R22" s="48">
        <v>0</v>
      </c>
      <c r="S22" s="10">
        <f t="shared" si="1"/>
        <v>0</v>
      </c>
      <c r="T22" s="12">
        <v>0</v>
      </c>
      <c r="U22" s="12">
        <v>0</v>
      </c>
      <c r="V22" s="47" t="s">
        <v>446</v>
      </c>
    </row>
    <row r="23" spans="1:22" ht="116.45" customHeight="1">
      <c r="A23" s="80"/>
      <c r="B23" s="71"/>
      <c r="C23" s="71"/>
      <c r="D23" s="8" t="s">
        <v>201</v>
      </c>
      <c r="E23" s="8" t="s">
        <v>201</v>
      </c>
      <c r="F23" s="8"/>
      <c r="G23" s="7" t="s">
        <v>12</v>
      </c>
      <c r="H23" s="7" t="s">
        <v>52</v>
      </c>
      <c r="I23" s="8" t="s">
        <v>245</v>
      </c>
      <c r="J23" s="7"/>
      <c r="K23" s="7"/>
      <c r="L23" s="48"/>
      <c r="M23" s="47"/>
      <c r="N23" s="48"/>
      <c r="O23" s="47"/>
      <c r="P23" s="48"/>
      <c r="Q23" s="49">
        <v>12</v>
      </c>
      <c r="R23" s="48">
        <v>0</v>
      </c>
      <c r="S23" s="10">
        <f t="shared" si="1"/>
        <v>0</v>
      </c>
      <c r="T23" s="12">
        <v>0</v>
      </c>
      <c r="U23" s="12">
        <v>0</v>
      </c>
      <c r="V23" s="47" t="s">
        <v>446</v>
      </c>
    </row>
    <row r="24" spans="1:22" ht="148.9" customHeight="1">
      <c r="A24" s="80"/>
      <c r="B24" s="61"/>
      <c r="C24" s="61"/>
      <c r="D24" s="60" t="s">
        <v>201</v>
      </c>
      <c r="E24" s="60" t="s">
        <v>201</v>
      </c>
      <c r="F24" s="60" t="s">
        <v>201</v>
      </c>
      <c r="G24" s="61" t="s">
        <v>14</v>
      </c>
      <c r="H24" s="61" t="s">
        <v>13</v>
      </c>
      <c r="I24" s="8" t="s">
        <v>245</v>
      </c>
      <c r="J24" s="7"/>
      <c r="K24" s="7"/>
      <c r="L24" s="48"/>
      <c r="M24" s="47"/>
      <c r="N24" s="48"/>
      <c r="O24" s="47"/>
      <c r="P24" s="48"/>
      <c r="Q24" s="49">
        <v>12</v>
      </c>
      <c r="R24" s="48">
        <v>0</v>
      </c>
      <c r="S24" s="10">
        <f t="shared" si="1"/>
        <v>0</v>
      </c>
      <c r="T24" s="12">
        <v>0</v>
      </c>
      <c r="U24" s="12">
        <v>0</v>
      </c>
      <c r="V24" s="47" t="s">
        <v>446</v>
      </c>
    </row>
    <row r="25" spans="1:22" ht="147.6" customHeight="1">
      <c r="A25" s="80"/>
      <c r="B25" s="69" t="s">
        <v>219</v>
      </c>
      <c r="C25" s="69" t="s">
        <v>220</v>
      </c>
      <c r="D25" s="8" t="s">
        <v>201</v>
      </c>
      <c r="E25" s="8"/>
      <c r="F25" s="8"/>
      <c r="G25" s="7" t="s">
        <v>16</v>
      </c>
      <c r="H25" s="7" t="s">
        <v>15</v>
      </c>
      <c r="I25" s="8" t="s">
        <v>245</v>
      </c>
      <c r="J25" s="7"/>
      <c r="K25" s="7"/>
      <c r="L25" s="48"/>
      <c r="M25" s="47"/>
      <c r="N25" s="48"/>
      <c r="O25" s="47"/>
      <c r="P25" s="48"/>
      <c r="Q25" s="49">
        <v>12</v>
      </c>
      <c r="R25" s="48">
        <v>0</v>
      </c>
      <c r="S25" s="10">
        <f t="shared" si="1"/>
        <v>0</v>
      </c>
      <c r="T25" s="12">
        <v>0</v>
      </c>
      <c r="U25" s="12">
        <v>0</v>
      </c>
      <c r="V25" s="47" t="s">
        <v>446</v>
      </c>
    </row>
    <row r="26" spans="1:22" ht="99.75">
      <c r="A26" s="80"/>
      <c r="B26" s="70"/>
      <c r="C26" s="70"/>
      <c r="D26" s="8" t="s">
        <v>201</v>
      </c>
      <c r="E26" s="8"/>
      <c r="F26" s="8"/>
      <c r="G26" s="93" t="s">
        <v>19</v>
      </c>
      <c r="H26" s="7" t="s">
        <v>17</v>
      </c>
      <c r="I26" s="8" t="s">
        <v>401</v>
      </c>
      <c r="J26" s="7"/>
      <c r="K26" s="7"/>
      <c r="L26" s="48"/>
      <c r="M26" s="47"/>
      <c r="N26" s="48"/>
      <c r="O26" s="47"/>
      <c r="P26" s="48"/>
      <c r="Q26" s="49">
        <v>12</v>
      </c>
      <c r="R26" s="48">
        <v>12</v>
      </c>
      <c r="S26" s="10">
        <f t="shared" si="1"/>
        <v>100</v>
      </c>
      <c r="T26" s="12">
        <v>0</v>
      </c>
      <c r="U26" s="12">
        <v>0</v>
      </c>
      <c r="V26" s="47" t="s">
        <v>402</v>
      </c>
    </row>
    <row r="27" spans="1:22" ht="299.25">
      <c r="A27" s="80"/>
      <c r="B27" s="71"/>
      <c r="C27" s="71"/>
      <c r="D27" s="8" t="s">
        <v>201</v>
      </c>
      <c r="E27" s="8"/>
      <c r="F27" s="8"/>
      <c r="G27" s="93"/>
      <c r="H27" s="7" t="s">
        <v>18</v>
      </c>
      <c r="I27" s="8" t="s">
        <v>185</v>
      </c>
      <c r="J27" s="7" t="s">
        <v>62</v>
      </c>
      <c r="K27" s="7"/>
      <c r="L27" s="49" t="s">
        <v>279</v>
      </c>
      <c r="M27" s="47" t="s">
        <v>282</v>
      </c>
      <c r="N27" s="49" t="s">
        <v>279</v>
      </c>
      <c r="O27" s="47" t="s">
        <v>278</v>
      </c>
      <c r="P27" s="48">
        <v>12</v>
      </c>
      <c r="Q27" s="49">
        <v>1</v>
      </c>
      <c r="R27" s="48">
        <v>1</v>
      </c>
      <c r="S27" s="10">
        <f t="shared" si="1"/>
        <v>100</v>
      </c>
      <c r="T27" s="12">
        <v>46063834</v>
      </c>
      <c r="U27" s="12">
        <v>46063834</v>
      </c>
      <c r="V27" s="47" t="s">
        <v>465</v>
      </c>
    </row>
    <row r="28" spans="1:22" ht="160.5" customHeight="1">
      <c r="A28" s="80"/>
      <c r="B28" s="69" t="s">
        <v>221</v>
      </c>
      <c r="C28" s="69" t="s">
        <v>222</v>
      </c>
      <c r="D28" s="76"/>
      <c r="E28" s="76" t="s">
        <v>201</v>
      </c>
      <c r="F28" s="76" t="s">
        <v>201</v>
      </c>
      <c r="G28" s="69" t="s">
        <v>20</v>
      </c>
      <c r="H28" s="69" t="s">
        <v>53</v>
      </c>
      <c r="I28" s="8" t="s">
        <v>259</v>
      </c>
      <c r="J28" s="7"/>
      <c r="K28" s="7"/>
      <c r="L28" s="48"/>
      <c r="M28" s="47"/>
      <c r="N28" s="48"/>
      <c r="O28" s="47"/>
      <c r="P28" s="48"/>
      <c r="Q28" s="78">
        <v>1</v>
      </c>
      <c r="R28" s="78">
        <v>1</v>
      </c>
      <c r="S28" s="72">
        <f t="shared" si="1"/>
        <v>100</v>
      </c>
      <c r="T28" s="12">
        <v>0</v>
      </c>
      <c r="U28" s="12">
        <v>0</v>
      </c>
      <c r="V28" s="47" t="s">
        <v>447</v>
      </c>
    </row>
    <row r="29" spans="1:22" ht="76.5" customHeight="1">
      <c r="A29" s="80"/>
      <c r="B29" s="70"/>
      <c r="C29" s="70"/>
      <c r="D29" s="80"/>
      <c r="E29" s="80"/>
      <c r="F29" s="80"/>
      <c r="G29" s="70"/>
      <c r="H29" s="70"/>
      <c r="I29" s="8" t="s">
        <v>257</v>
      </c>
      <c r="J29" s="7" t="s">
        <v>62</v>
      </c>
      <c r="K29" s="7"/>
      <c r="L29" s="48">
        <v>1905022</v>
      </c>
      <c r="M29" s="47" t="s">
        <v>281</v>
      </c>
      <c r="N29" s="48">
        <v>190502200</v>
      </c>
      <c r="O29" s="47" t="s">
        <v>280</v>
      </c>
      <c r="P29" s="48">
        <v>12</v>
      </c>
      <c r="Q29" s="91"/>
      <c r="R29" s="91"/>
      <c r="S29" s="92"/>
      <c r="T29" s="12">
        <v>0</v>
      </c>
      <c r="U29" s="12">
        <v>0</v>
      </c>
      <c r="V29" s="47" t="s">
        <v>377</v>
      </c>
    </row>
    <row r="30" spans="1:22">
      <c r="A30" s="80"/>
      <c r="B30" s="70"/>
      <c r="C30" s="70"/>
      <c r="D30" s="77"/>
      <c r="E30" s="77"/>
      <c r="F30" s="77"/>
      <c r="G30" s="71"/>
      <c r="H30" s="71"/>
      <c r="I30" s="8" t="s">
        <v>258</v>
      </c>
      <c r="J30" s="7" t="s">
        <v>260</v>
      </c>
      <c r="K30" s="7" t="s">
        <v>260</v>
      </c>
      <c r="L30" s="48" t="s">
        <v>260</v>
      </c>
      <c r="M30" s="47" t="s">
        <v>260</v>
      </c>
      <c r="N30" s="48" t="s">
        <v>260</v>
      </c>
      <c r="O30" s="47" t="s">
        <v>260</v>
      </c>
      <c r="P30" s="48" t="s">
        <v>260</v>
      </c>
      <c r="Q30" s="79"/>
      <c r="R30" s="79"/>
      <c r="S30" s="73"/>
      <c r="T30" s="12">
        <v>920014521</v>
      </c>
      <c r="U30" s="12">
        <v>726389298</v>
      </c>
      <c r="V30" s="47"/>
    </row>
    <row r="31" spans="1:22" ht="143.25" customHeight="1">
      <c r="A31" s="80"/>
      <c r="B31" s="70"/>
      <c r="C31" s="70"/>
      <c r="D31" s="76"/>
      <c r="E31" s="76" t="s">
        <v>201</v>
      </c>
      <c r="F31" s="76" t="s">
        <v>201</v>
      </c>
      <c r="G31" s="69" t="s">
        <v>21</v>
      </c>
      <c r="H31" s="69" t="s">
        <v>22</v>
      </c>
      <c r="I31" s="8" t="s">
        <v>245</v>
      </c>
      <c r="J31" s="7"/>
      <c r="K31" s="7"/>
      <c r="L31" s="48"/>
      <c r="M31" s="47"/>
      <c r="N31" s="48"/>
      <c r="O31" s="47"/>
      <c r="P31" s="48"/>
      <c r="Q31" s="78">
        <v>1</v>
      </c>
      <c r="R31" s="78">
        <v>1</v>
      </c>
      <c r="S31" s="72">
        <f>(R31/Q31)*100</f>
        <v>100</v>
      </c>
      <c r="T31" s="12">
        <v>13200000</v>
      </c>
      <c r="U31" s="12">
        <v>3600000</v>
      </c>
      <c r="V31" s="47" t="s">
        <v>375</v>
      </c>
    </row>
    <row r="32" spans="1:22" ht="42.75">
      <c r="A32" s="80"/>
      <c r="B32" s="70"/>
      <c r="C32" s="70"/>
      <c r="D32" s="80"/>
      <c r="E32" s="80"/>
      <c r="F32" s="80"/>
      <c r="G32" s="70"/>
      <c r="H32" s="70"/>
      <c r="I32" s="8" t="s">
        <v>209</v>
      </c>
      <c r="J32" s="7" t="s">
        <v>62</v>
      </c>
      <c r="K32" s="7"/>
      <c r="L32" s="48">
        <v>1905022</v>
      </c>
      <c r="M32" s="47" t="s">
        <v>281</v>
      </c>
      <c r="N32" s="48">
        <v>190502200</v>
      </c>
      <c r="O32" s="47" t="s">
        <v>280</v>
      </c>
      <c r="P32" s="48">
        <v>12</v>
      </c>
      <c r="Q32" s="91"/>
      <c r="R32" s="91"/>
      <c r="S32" s="92"/>
      <c r="T32" s="12">
        <v>0</v>
      </c>
      <c r="U32" s="12">
        <v>0</v>
      </c>
      <c r="V32" s="47" t="s">
        <v>362</v>
      </c>
    </row>
    <row r="33" spans="1:22" ht="114">
      <c r="A33" s="80"/>
      <c r="B33" s="70"/>
      <c r="C33" s="70"/>
      <c r="D33" s="77"/>
      <c r="E33" s="77"/>
      <c r="F33" s="77"/>
      <c r="G33" s="70"/>
      <c r="H33" s="71"/>
      <c r="I33" s="8" t="s">
        <v>258</v>
      </c>
      <c r="J33" s="7" t="s">
        <v>260</v>
      </c>
      <c r="K33" s="7" t="s">
        <v>260</v>
      </c>
      <c r="L33" s="48" t="s">
        <v>260</v>
      </c>
      <c r="M33" s="47" t="s">
        <v>260</v>
      </c>
      <c r="N33" s="48" t="s">
        <v>260</v>
      </c>
      <c r="O33" s="47" t="s">
        <v>261</v>
      </c>
      <c r="P33" s="48" t="s">
        <v>260</v>
      </c>
      <c r="Q33" s="79"/>
      <c r="R33" s="79"/>
      <c r="S33" s="73"/>
      <c r="T33" s="57" t="s">
        <v>451</v>
      </c>
      <c r="U33" s="57" t="s">
        <v>451</v>
      </c>
      <c r="V33" s="47" t="s">
        <v>450</v>
      </c>
    </row>
    <row r="34" spans="1:22" ht="156.75">
      <c r="A34" s="80"/>
      <c r="B34" s="70"/>
      <c r="C34" s="70"/>
      <c r="D34" s="76"/>
      <c r="E34" s="76" t="s">
        <v>201</v>
      </c>
      <c r="F34" s="76" t="s">
        <v>201</v>
      </c>
      <c r="G34" s="70"/>
      <c r="H34" s="69" t="s">
        <v>23</v>
      </c>
      <c r="I34" s="8" t="s">
        <v>245</v>
      </c>
      <c r="J34" s="7"/>
      <c r="K34" s="7"/>
      <c r="L34" s="48"/>
      <c r="M34" s="47"/>
      <c r="N34" s="48"/>
      <c r="O34" s="47"/>
      <c r="P34" s="48"/>
      <c r="Q34" s="78">
        <v>1</v>
      </c>
      <c r="R34" s="78">
        <v>1</v>
      </c>
      <c r="S34" s="72">
        <f>(R34/Q34)*100</f>
        <v>100</v>
      </c>
      <c r="T34" s="12">
        <v>13200000</v>
      </c>
      <c r="U34" s="12">
        <v>3300000</v>
      </c>
      <c r="V34" s="47" t="s">
        <v>376</v>
      </c>
    </row>
    <row r="35" spans="1:22" ht="42.75">
      <c r="A35" s="77"/>
      <c r="B35" s="71"/>
      <c r="C35" s="71"/>
      <c r="D35" s="77"/>
      <c r="E35" s="77"/>
      <c r="F35" s="77"/>
      <c r="G35" s="71"/>
      <c r="H35" s="71"/>
      <c r="I35" s="8" t="s">
        <v>209</v>
      </c>
      <c r="J35" s="7" t="s">
        <v>62</v>
      </c>
      <c r="K35" s="7"/>
      <c r="L35" s="48">
        <v>1905022</v>
      </c>
      <c r="M35" s="47" t="s">
        <v>281</v>
      </c>
      <c r="N35" s="48">
        <v>190502200</v>
      </c>
      <c r="O35" s="47" t="s">
        <v>280</v>
      </c>
      <c r="P35" s="48">
        <v>12</v>
      </c>
      <c r="Q35" s="79"/>
      <c r="R35" s="79"/>
      <c r="S35" s="73"/>
      <c r="T35" s="12">
        <v>0</v>
      </c>
      <c r="U35" s="12">
        <v>0</v>
      </c>
      <c r="V35" s="47" t="s">
        <v>362</v>
      </c>
    </row>
    <row r="36" spans="1:22" ht="101.45" customHeight="1">
      <c r="A36" s="76" t="s">
        <v>39</v>
      </c>
      <c r="B36" s="76" t="s">
        <v>223</v>
      </c>
      <c r="C36" s="76" t="s">
        <v>224</v>
      </c>
      <c r="D36" s="76" t="s">
        <v>201</v>
      </c>
      <c r="E36" s="76"/>
      <c r="F36" s="76"/>
      <c r="G36" s="69" t="s">
        <v>60</v>
      </c>
      <c r="H36" s="69" t="s">
        <v>61</v>
      </c>
      <c r="I36" s="8" t="s">
        <v>105</v>
      </c>
      <c r="J36" s="7" t="s">
        <v>62</v>
      </c>
      <c r="K36" s="7" t="s">
        <v>63</v>
      </c>
      <c r="L36" s="48">
        <v>2201018</v>
      </c>
      <c r="M36" s="47" t="s">
        <v>64</v>
      </c>
      <c r="N36" s="48">
        <v>220101802</v>
      </c>
      <c r="O36" s="47" t="s">
        <v>65</v>
      </c>
      <c r="P36" s="48">
        <v>1</v>
      </c>
      <c r="Q36" s="78">
        <v>710</v>
      </c>
      <c r="R36" s="96">
        <v>710</v>
      </c>
      <c r="S36" s="98">
        <f>(R36/Q36)*100</f>
        <v>100</v>
      </c>
      <c r="T36" s="57">
        <v>0</v>
      </c>
      <c r="U36" s="57">
        <v>0</v>
      </c>
      <c r="V36" s="47" t="s">
        <v>403</v>
      </c>
    </row>
    <row r="37" spans="1:22" ht="28.5">
      <c r="A37" s="80"/>
      <c r="B37" s="80"/>
      <c r="C37" s="80"/>
      <c r="D37" s="77"/>
      <c r="E37" s="77"/>
      <c r="F37" s="77"/>
      <c r="G37" s="70"/>
      <c r="H37" s="71"/>
      <c r="I37" s="8" t="s">
        <v>258</v>
      </c>
      <c r="J37" s="7" t="s">
        <v>260</v>
      </c>
      <c r="K37" s="7" t="s">
        <v>260</v>
      </c>
      <c r="L37" s="49" t="s">
        <v>260</v>
      </c>
      <c r="M37" s="47" t="s">
        <v>260</v>
      </c>
      <c r="N37" s="49" t="s">
        <v>260</v>
      </c>
      <c r="O37" s="47" t="s">
        <v>260</v>
      </c>
      <c r="P37" s="49" t="s">
        <v>260</v>
      </c>
      <c r="Q37" s="79"/>
      <c r="R37" s="97"/>
      <c r="S37" s="99"/>
      <c r="T37" s="12">
        <v>36580421471</v>
      </c>
      <c r="U37" s="12">
        <v>36570573829</v>
      </c>
      <c r="V37" s="47" t="s">
        <v>452</v>
      </c>
    </row>
    <row r="38" spans="1:22" ht="399">
      <c r="A38" s="80"/>
      <c r="B38" s="80"/>
      <c r="C38" s="80"/>
      <c r="D38" s="8" t="s">
        <v>201</v>
      </c>
      <c r="E38" s="8"/>
      <c r="F38" s="8"/>
      <c r="G38" s="71"/>
      <c r="H38" s="7" t="s">
        <v>66</v>
      </c>
      <c r="I38" s="8" t="s">
        <v>105</v>
      </c>
      <c r="J38" s="7" t="s">
        <v>62</v>
      </c>
      <c r="K38" s="7" t="s">
        <v>63</v>
      </c>
      <c r="L38" s="48">
        <v>2201074</v>
      </c>
      <c r="M38" s="47" t="s">
        <v>67</v>
      </c>
      <c r="N38" s="48">
        <v>220107400</v>
      </c>
      <c r="O38" s="47" t="s">
        <v>350</v>
      </c>
      <c r="P38" s="48">
        <v>94</v>
      </c>
      <c r="Q38" s="49">
        <v>85</v>
      </c>
      <c r="R38" s="49">
        <v>94</v>
      </c>
      <c r="S38" s="54">
        <f t="shared" ref="S38:S43" si="2">(R38/Q38)*100</f>
        <v>110.58823529411765</v>
      </c>
      <c r="T38" s="57">
        <v>0</v>
      </c>
      <c r="U38" s="57">
        <v>0</v>
      </c>
      <c r="V38" s="47" t="s">
        <v>404</v>
      </c>
    </row>
    <row r="39" spans="1:22" ht="178.15" customHeight="1">
      <c r="A39" s="80"/>
      <c r="B39" s="80"/>
      <c r="C39" s="80"/>
      <c r="D39" s="8" t="s">
        <v>201</v>
      </c>
      <c r="E39" s="8"/>
      <c r="F39" s="8"/>
      <c r="G39" s="69" t="s">
        <v>69</v>
      </c>
      <c r="H39" s="7" t="s">
        <v>70</v>
      </c>
      <c r="I39" s="8" t="s">
        <v>105</v>
      </c>
      <c r="J39" s="7" t="s">
        <v>62</v>
      </c>
      <c r="K39" s="7" t="s">
        <v>63</v>
      </c>
      <c r="L39" s="48">
        <v>2201030</v>
      </c>
      <c r="M39" s="47" t="s">
        <v>71</v>
      </c>
      <c r="N39" s="48">
        <v>220103300</v>
      </c>
      <c r="O39" s="47" t="s">
        <v>72</v>
      </c>
      <c r="P39" s="48">
        <v>36000</v>
      </c>
      <c r="Q39" s="50">
        <v>3468</v>
      </c>
      <c r="R39" s="50">
        <v>2635</v>
      </c>
      <c r="S39" s="13">
        <f t="shared" si="2"/>
        <v>75.980392156862735</v>
      </c>
      <c r="T39" s="57">
        <v>0</v>
      </c>
      <c r="U39" s="57">
        <v>0</v>
      </c>
      <c r="V39" s="47" t="s">
        <v>386</v>
      </c>
    </row>
    <row r="40" spans="1:22" ht="178.15" customHeight="1">
      <c r="A40" s="80"/>
      <c r="B40" s="80"/>
      <c r="C40" s="80"/>
      <c r="D40" s="8"/>
      <c r="E40" s="8" t="s">
        <v>201</v>
      </c>
      <c r="F40" s="8" t="s">
        <v>201</v>
      </c>
      <c r="G40" s="70"/>
      <c r="H40" s="7" t="s">
        <v>73</v>
      </c>
      <c r="I40" s="8" t="s">
        <v>105</v>
      </c>
      <c r="J40" s="7" t="s">
        <v>62</v>
      </c>
      <c r="K40" s="7" t="s">
        <v>63</v>
      </c>
      <c r="L40" s="48">
        <v>2201030</v>
      </c>
      <c r="M40" s="47" t="s">
        <v>71</v>
      </c>
      <c r="N40" s="48">
        <v>220103300</v>
      </c>
      <c r="O40" s="47" t="s">
        <v>72</v>
      </c>
      <c r="P40" s="48">
        <v>36000</v>
      </c>
      <c r="Q40" s="50">
        <v>17000</v>
      </c>
      <c r="R40" s="50">
        <v>15197</v>
      </c>
      <c r="S40" s="13">
        <f t="shared" si="2"/>
        <v>89.39411764705882</v>
      </c>
      <c r="T40" s="57">
        <v>0</v>
      </c>
      <c r="U40" s="57">
        <v>0</v>
      </c>
      <c r="V40" s="47" t="s">
        <v>387</v>
      </c>
    </row>
    <row r="41" spans="1:22" ht="242.25">
      <c r="A41" s="80"/>
      <c r="B41" s="80"/>
      <c r="C41" s="80"/>
      <c r="D41" s="8"/>
      <c r="E41" s="8"/>
      <c r="F41" s="8" t="s">
        <v>201</v>
      </c>
      <c r="G41" s="70"/>
      <c r="H41" s="7" t="s">
        <v>74</v>
      </c>
      <c r="I41" s="8" t="s">
        <v>105</v>
      </c>
      <c r="J41" s="7" t="s">
        <v>62</v>
      </c>
      <c r="K41" s="7" t="s">
        <v>63</v>
      </c>
      <c r="L41" s="48">
        <v>2201030</v>
      </c>
      <c r="M41" s="47" t="s">
        <v>71</v>
      </c>
      <c r="N41" s="48">
        <v>220103300</v>
      </c>
      <c r="O41" s="47" t="s">
        <v>72</v>
      </c>
      <c r="P41" s="48">
        <v>36000</v>
      </c>
      <c r="Q41" s="50">
        <v>105</v>
      </c>
      <c r="R41" s="50">
        <v>105</v>
      </c>
      <c r="S41" s="13">
        <f t="shared" si="2"/>
        <v>100</v>
      </c>
      <c r="T41" s="57">
        <v>0</v>
      </c>
      <c r="U41" s="57">
        <v>0</v>
      </c>
      <c r="V41" s="47" t="s">
        <v>405</v>
      </c>
    </row>
    <row r="42" spans="1:22" ht="175.9" customHeight="1">
      <c r="A42" s="80"/>
      <c r="B42" s="80"/>
      <c r="C42" s="80"/>
      <c r="D42" s="8"/>
      <c r="E42" s="8" t="s">
        <v>201</v>
      </c>
      <c r="F42" s="8" t="s">
        <v>201</v>
      </c>
      <c r="G42" s="70"/>
      <c r="H42" s="7" t="s">
        <v>75</v>
      </c>
      <c r="I42" s="8" t="s">
        <v>105</v>
      </c>
      <c r="J42" s="7" t="s">
        <v>62</v>
      </c>
      <c r="K42" s="7" t="s">
        <v>63</v>
      </c>
      <c r="L42" s="48">
        <v>2201030</v>
      </c>
      <c r="M42" s="47" t="s">
        <v>71</v>
      </c>
      <c r="N42" s="48">
        <v>220103300</v>
      </c>
      <c r="O42" s="47" t="s">
        <v>72</v>
      </c>
      <c r="P42" s="48">
        <v>36000</v>
      </c>
      <c r="Q42" s="50">
        <v>15900</v>
      </c>
      <c r="R42" s="50">
        <v>13033</v>
      </c>
      <c r="S42" s="13">
        <f t="shared" si="2"/>
        <v>81.968553459119491</v>
      </c>
      <c r="T42" s="57">
        <v>0</v>
      </c>
      <c r="U42" s="57">
        <v>0</v>
      </c>
      <c r="V42" s="47" t="s">
        <v>388</v>
      </c>
    </row>
    <row r="43" spans="1:22" ht="175.9" customHeight="1">
      <c r="A43" s="80"/>
      <c r="B43" s="80"/>
      <c r="C43" s="80"/>
      <c r="D43" s="8"/>
      <c r="E43" s="8"/>
      <c r="F43" s="8" t="s">
        <v>201</v>
      </c>
      <c r="G43" s="70"/>
      <c r="H43" s="7" t="s">
        <v>76</v>
      </c>
      <c r="I43" s="8" t="s">
        <v>105</v>
      </c>
      <c r="J43" s="7" t="s">
        <v>62</v>
      </c>
      <c r="K43" s="7" t="s">
        <v>63</v>
      </c>
      <c r="L43" s="48">
        <v>2201030</v>
      </c>
      <c r="M43" s="47" t="s">
        <v>71</v>
      </c>
      <c r="N43" s="48">
        <v>220103300</v>
      </c>
      <c r="O43" s="47" t="s">
        <v>72</v>
      </c>
      <c r="P43" s="48">
        <v>36000</v>
      </c>
      <c r="Q43" s="50">
        <v>5100</v>
      </c>
      <c r="R43" s="50">
        <v>4843</v>
      </c>
      <c r="S43" s="13">
        <f t="shared" si="2"/>
        <v>94.960784313725483</v>
      </c>
      <c r="T43" s="57">
        <v>0</v>
      </c>
      <c r="U43" s="57">
        <v>0</v>
      </c>
      <c r="V43" s="47" t="s">
        <v>389</v>
      </c>
    </row>
    <row r="44" spans="1:22" ht="171">
      <c r="A44" s="80"/>
      <c r="B44" s="80"/>
      <c r="C44" s="80"/>
      <c r="D44" s="8"/>
      <c r="E44" s="8" t="s">
        <v>201</v>
      </c>
      <c r="F44" s="8" t="s">
        <v>201</v>
      </c>
      <c r="G44" s="70"/>
      <c r="H44" s="7" t="s">
        <v>77</v>
      </c>
      <c r="I44" s="8" t="s">
        <v>105</v>
      </c>
      <c r="J44" s="7" t="s">
        <v>62</v>
      </c>
      <c r="K44" s="7" t="s">
        <v>63</v>
      </c>
      <c r="L44" s="48">
        <v>2201030</v>
      </c>
      <c r="M44" s="47" t="s">
        <v>71</v>
      </c>
      <c r="N44" s="48">
        <v>220103300</v>
      </c>
      <c r="O44" s="47" t="s">
        <v>72</v>
      </c>
      <c r="P44" s="48">
        <v>36000</v>
      </c>
      <c r="Q44" s="50">
        <v>0</v>
      </c>
      <c r="R44" s="50">
        <v>0</v>
      </c>
      <c r="S44" s="10">
        <v>100</v>
      </c>
      <c r="T44" s="57">
        <v>0</v>
      </c>
      <c r="U44" s="57">
        <v>0</v>
      </c>
      <c r="V44" s="47" t="s">
        <v>360</v>
      </c>
    </row>
    <row r="45" spans="1:22" ht="177.6" customHeight="1">
      <c r="A45" s="80"/>
      <c r="B45" s="80"/>
      <c r="C45" s="80"/>
      <c r="D45" s="8" t="s">
        <v>201</v>
      </c>
      <c r="E45" s="8" t="s">
        <v>201</v>
      </c>
      <c r="F45" s="8" t="s">
        <v>201</v>
      </c>
      <c r="G45" s="70"/>
      <c r="H45" s="7" t="s">
        <v>78</v>
      </c>
      <c r="I45" s="8" t="s">
        <v>105</v>
      </c>
      <c r="J45" s="7" t="s">
        <v>62</v>
      </c>
      <c r="K45" s="7" t="s">
        <v>63</v>
      </c>
      <c r="L45" s="48">
        <v>2201030</v>
      </c>
      <c r="M45" s="47" t="s">
        <v>71</v>
      </c>
      <c r="N45" s="48">
        <v>220103300</v>
      </c>
      <c r="O45" s="47" t="s">
        <v>72</v>
      </c>
      <c r="P45" s="48">
        <v>36000</v>
      </c>
      <c r="Q45" s="50">
        <v>2856</v>
      </c>
      <c r="R45" s="50">
        <v>2856</v>
      </c>
      <c r="S45" s="13">
        <f>(R45/Q45)*100</f>
        <v>100</v>
      </c>
      <c r="T45" s="57">
        <v>0</v>
      </c>
      <c r="U45" s="57">
        <v>0</v>
      </c>
      <c r="V45" s="47" t="s">
        <v>406</v>
      </c>
    </row>
    <row r="46" spans="1:22" ht="99.75">
      <c r="A46" s="80"/>
      <c r="B46" s="80"/>
      <c r="C46" s="80"/>
      <c r="D46" s="8" t="s">
        <v>201</v>
      </c>
      <c r="E46" s="8" t="s">
        <v>201</v>
      </c>
      <c r="F46" s="8" t="s">
        <v>201</v>
      </c>
      <c r="G46" s="70"/>
      <c r="H46" s="7" t="s">
        <v>79</v>
      </c>
      <c r="I46" s="8" t="s">
        <v>105</v>
      </c>
      <c r="J46" s="7" t="s">
        <v>62</v>
      </c>
      <c r="K46" s="7" t="s">
        <v>63</v>
      </c>
      <c r="L46" s="48">
        <v>2201030</v>
      </c>
      <c r="M46" s="47" t="s">
        <v>71</v>
      </c>
      <c r="N46" s="48">
        <v>220103300</v>
      </c>
      <c r="O46" s="47" t="s">
        <v>72</v>
      </c>
      <c r="P46" s="48">
        <v>36000</v>
      </c>
      <c r="Q46" s="50">
        <v>4328</v>
      </c>
      <c r="R46" s="50">
        <v>4328</v>
      </c>
      <c r="S46" s="13">
        <f>(R46/Q46)*100</f>
        <v>100</v>
      </c>
      <c r="T46" s="57">
        <v>0</v>
      </c>
      <c r="U46" s="57">
        <v>0</v>
      </c>
      <c r="V46" s="47" t="s">
        <v>407</v>
      </c>
    </row>
    <row r="47" spans="1:22" ht="228">
      <c r="A47" s="80"/>
      <c r="B47" s="80"/>
      <c r="C47" s="80"/>
      <c r="D47" s="8" t="s">
        <v>201</v>
      </c>
      <c r="E47" s="8" t="s">
        <v>201</v>
      </c>
      <c r="F47" s="8" t="s">
        <v>201</v>
      </c>
      <c r="G47" s="71"/>
      <c r="H47" s="7" t="s">
        <v>80</v>
      </c>
      <c r="I47" s="8" t="s">
        <v>105</v>
      </c>
      <c r="J47" s="7"/>
      <c r="K47" s="7"/>
      <c r="L47" s="49"/>
      <c r="M47" s="48"/>
      <c r="N47" s="48"/>
      <c r="O47" s="48"/>
      <c r="P47" s="48"/>
      <c r="Q47" s="50">
        <v>1</v>
      </c>
      <c r="R47" s="50">
        <v>1</v>
      </c>
      <c r="S47" s="10">
        <f>(R47/Q47)*100</f>
        <v>100</v>
      </c>
      <c r="T47" s="57">
        <v>0</v>
      </c>
      <c r="U47" s="57">
        <v>0</v>
      </c>
      <c r="V47" s="47" t="s">
        <v>390</v>
      </c>
    </row>
    <row r="48" spans="1:22" ht="128.25">
      <c r="A48" s="80"/>
      <c r="B48" s="80"/>
      <c r="C48" s="80"/>
      <c r="D48" s="8" t="s">
        <v>201</v>
      </c>
      <c r="E48" s="8" t="s">
        <v>201</v>
      </c>
      <c r="F48" s="8" t="s">
        <v>201</v>
      </c>
      <c r="G48" s="69" t="s">
        <v>211</v>
      </c>
      <c r="H48" s="7" t="s">
        <v>81</v>
      </c>
      <c r="I48" s="8" t="s">
        <v>105</v>
      </c>
      <c r="J48" s="7" t="s">
        <v>62</v>
      </c>
      <c r="K48" s="7" t="s">
        <v>63</v>
      </c>
      <c r="L48" s="48">
        <v>2201074</v>
      </c>
      <c r="M48" s="47" t="s">
        <v>67</v>
      </c>
      <c r="N48" s="48">
        <v>220107400</v>
      </c>
      <c r="O48" s="47" t="s">
        <v>68</v>
      </c>
      <c r="P48" s="48">
        <v>1814</v>
      </c>
      <c r="Q48" s="49">
        <v>1</v>
      </c>
      <c r="R48" s="49">
        <v>1</v>
      </c>
      <c r="S48" s="10">
        <f>(R48/Q48)*100</f>
        <v>100</v>
      </c>
      <c r="T48" s="57">
        <v>0</v>
      </c>
      <c r="U48" s="57">
        <v>0</v>
      </c>
      <c r="V48" s="47" t="s">
        <v>408</v>
      </c>
    </row>
    <row r="49" spans="1:22" ht="116.45" customHeight="1">
      <c r="A49" s="80"/>
      <c r="B49" s="80"/>
      <c r="C49" s="80"/>
      <c r="D49" s="8" t="s">
        <v>201</v>
      </c>
      <c r="E49" s="8" t="s">
        <v>201</v>
      </c>
      <c r="F49" s="8" t="s">
        <v>201</v>
      </c>
      <c r="G49" s="71"/>
      <c r="H49" s="7" t="s">
        <v>82</v>
      </c>
      <c r="I49" s="8" t="s">
        <v>105</v>
      </c>
      <c r="J49" s="7" t="s">
        <v>62</v>
      </c>
      <c r="K49" s="7" t="s">
        <v>63</v>
      </c>
      <c r="L49" s="48">
        <v>2201006</v>
      </c>
      <c r="M49" s="47" t="s">
        <v>83</v>
      </c>
      <c r="N49" s="48">
        <v>220100600</v>
      </c>
      <c r="O49" s="47" t="s">
        <v>84</v>
      </c>
      <c r="P49" s="48">
        <v>54</v>
      </c>
      <c r="Q49" s="49">
        <v>54</v>
      </c>
      <c r="R49" s="49">
        <v>54</v>
      </c>
      <c r="S49" s="10">
        <f t="shared" ref="S49:S53" si="3">(R49/Q49)*100</f>
        <v>100</v>
      </c>
      <c r="T49" s="57">
        <v>0</v>
      </c>
      <c r="U49" s="57">
        <v>0</v>
      </c>
      <c r="V49" s="47" t="s">
        <v>409</v>
      </c>
    </row>
    <row r="50" spans="1:22" ht="299.25">
      <c r="A50" s="80"/>
      <c r="B50" s="80"/>
      <c r="C50" s="80"/>
      <c r="D50" s="8" t="s">
        <v>201</v>
      </c>
      <c r="E50" s="8" t="s">
        <v>201</v>
      </c>
      <c r="F50" s="8" t="s">
        <v>201</v>
      </c>
      <c r="G50" s="69" t="s">
        <v>85</v>
      </c>
      <c r="H50" s="7" t="s">
        <v>86</v>
      </c>
      <c r="I50" s="8" t="s">
        <v>105</v>
      </c>
      <c r="J50" s="7" t="s">
        <v>62</v>
      </c>
      <c r="K50" s="7" t="s">
        <v>254</v>
      </c>
      <c r="L50" s="48">
        <v>2201074</v>
      </c>
      <c r="M50" s="47" t="s">
        <v>255</v>
      </c>
      <c r="N50" s="48">
        <v>220107400</v>
      </c>
      <c r="O50" s="47" t="s">
        <v>256</v>
      </c>
      <c r="P50" s="48">
        <v>1814</v>
      </c>
      <c r="Q50" s="48">
        <v>1</v>
      </c>
      <c r="R50" s="48">
        <v>1</v>
      </c>
      <c r="S50" s="10">
        <f>(R50/Q50)*100</f>
        <v>100</v>
      </c>
      <c r="T50" s="57">
        <v>0</v>
      </c>
      <c r="U50" s="57">
        <v>0</v>
      </c>
      <c r="V50" s="47" t="s">
        <v>391</v>
      </c>
    </row>
    <row r="51" spans="1:22" ht="199.5">
      <c r="A51" s="80"/>
      <c r="B51" s="80"/>
      <c r="C51" s="80"/>
      <c r="D51" s="8" t="s">
        <v>201</v>
      </c>
      <c r="E51" s="8" t="s">
        <v>201</v>
      </c>
      <c r="F51" s="8" t="s">
        <v>201</v>
      </c>
      <c r="G51" s="70"/>
      <c r="H51" s="7" t="s">
        <v>87</v>
      </c>
      <c r="I51" s="8" t="s">
        <v>105</v>
      </c>
      <c r="J51" s="7" t="s">
        <v>62</v>
      </c>
      <c r="K51" s="7" t="s">
        <v>254</v>
      </c>
      <c r="L51" s="48">
        <v>2201074</v>
      </c>
      <c r="M51" s="47" t="s">
        <v>255</v>
      </c>
      <c r="N51" s="48">
        <v>220107400</v>
      </c>
      <c r="O51" s="47" t="s">
        <v>256</v>
      </c>
      <c r="P51" s="48">
        <v>1814</v>
      </c>
      <c r="Q51" s="49">
        <v>1</v>
      </c>
      <c r="R51" s="49">
        <v>1</v>
      </c>
      <c r="S51" s="10">
        <f>(R51/Q51)*100</f>
        <v>100</v>
      </c>
      <c r="T51" s="57">
        <v>0</v>
      </c>
      <c r="U51" s="57">
        <v>0</v>
      </c>
      <c r="V51" s="47" t="s">
        <v>392</v>
      </c>
    </row>
    <row r="52" spans="1:22" ht="99.75">
      <c r="A52" s="80"/>
      <c r="B52" s="80"/>
      <c r="C52" s="80"/>
      <c r="D52" s="8" t="s">
        <v>201</v>
      </c>
      <c r="E52" s="8" t="s">
        <v>201</v>
      </c>
      <c r="F52" s="8" t="s">
        <v>201</v>
      </c>
      <c r="G52" s="70"/>
      <c r="H52" s="7" t="s">
        <v>88</v>
      </c>
      <c r="I52" s="8" t="s">
        <v>105</v>
      </c>
      <c r="J52" s="7" t="s">
        <v>62</v>
      </c>
      <c r="K52" s="7" t="s">
        <v>254</v>
      </c>
      <c r="L52" s="48">
        <v>2201074</v>
      </c>
      <c r="M52" s="47" t="s">
        <v>255</v>
      </c>
      <c r="N52" s="48">
        <v>220107400</v>
      </c>
      <c r="O52" s="47" t="s">
        <v>256</v>
      </c>
      <c r="P52" s="48">
        <v>1814</v>
      </c>
      <c r="Q52" s="48">
        <v>1</v>
      </c>
      <c r="R52" s="48">
        <v>1</v>
      </c>
      <c r="S52" s="10">
        <f>(R52/Q52)*100</f>
        <v>100</v>
      </c>
      <c r="T52" s="57">
        <v>0</v>
      </c>
      <c r="U52" s="57">
        <v>0</v>
      </c>
      <c r="V52" s="47" t="s">
        <v>367</v>
      </c>
    </row>
    <row r="53" spans="1:22" ht="99.75">
      <c r="A53" s="80"/>
      <c r="B53" s="80"/>
      <c r="C53" s="80"/>
      <c r="D53" s="8" t="s">
        <v>201</v>
      </c>
      <c r="E53" s="8" t="s">
        <v>201</v>
      </c>
      <c r="F53" s="8" t="s">
        <v>201</v>
      </c>
      <c r="G53" s="71"/>
      <c r="H53" s="7" t="s">
        <v>89</v>
      </c>
      <c r="I53" s="8" t="s">
        <v>105</v>
      </c>
      <c r="J53" s="7" t="s">
        <v>62</v>
      </c>
      <c r="K53" s="7" t="s">
        <v>254</v>
      </c>
      <c r="L53" s="48">
        <v>2201074</v>
      </c>
      <c r="M53" s="47" t="s">
        <v>255</v>
      </c>
      <c r="N53" s="48">
        <v>220107400</v>
      </c>
      <c r="O53" s="47" t="s">
        <v>256</v>
      </c>
      <c r="P53" s="48">
        <v>1814</v>
      </c>
      <c r="Q53" s="48">
        <v>1</v>
      </c>
      <c r="R53" s="48">
        <v>0</v>
      </c>
      <c r="S53" s="10">
        <f t="shared" si="3"/>
        <v>0</v>
      </c>
      <c r="T53" s="57">
        <v>0</v>
      </c>
      <c r="U53" s="57">
        <v>0</v>
      </c>
      <c r="V53" s="47" t="s">
        <v>368</v>
      </c>
    </row>
    <row r="54" spans="1:22" ht="99.6" customHeight="1">
      <c r="A54" s="80"/>
      <c r="B54" s="80"/>
      <c r="C54" s="80"/>
      <c r="D54" s="8" t="s">
        <v>201</v>
      </c>
      <c r="E54" s="8" t="s">
        <v>201</v>
      </c>
      <c r="F54" s="8" t="s">
        <v>201</v>
      </c>
      <c r="G54" s="61" t="s">
        <v>90</v>
      </c>
      <c r="H54" s="61" t="s">
        <v>91</v>
      </c>
      <c r="I54" s="8" t="s">
        <v>105</v>
      </c>
      <c r="J54" s="7"/>
      <c r="K54" s="7"/>
      <c r="L54" s="48"/>
      <c r="M54" s="47"/>
      <c r="N54" s="48"/>
      <c r="O54" s="47"/>
      <c r="P54" s="48"/>
      <c r="Q54" s="49">
        <v>8</v>
      </c>
      <c r="R54" s="48">
        <v>8</v>
      </c>
      <c r="S54" s="10">
        <f>(R54/Q54)*100</f>
        <v>100</v>
      </c>
      <c r="T54" s="12">
        <v>0</v>
      </c>
      <c r="U54" s="12">
        <v>0</v>
      </c>
      <c r="V54" s="47" t="s">
        <v>410</v>
      </c>
    </row>
    <row r="55" spans="1:22" ht="128.25">
      <c r="A55" s="80"/>
      <c r="B55" s="80"/>
      <c r="C55" s="80"/>
      <c r="D55" s="8" t="s">
        <v>201</v>
      </c>
      <c r="E55" s="8"/>
      <c r="F55" s="8"/>
      <c r="G55" s="69" t="s">
        <v>92</v>
      </c>
      <c r="H55" s="7" t="s">
        <v>93</v>
      </c>
      <c r="I55" s="8" t="s">
        <v>105</v>
      </c>
      <c r="J55" s="7" t="s">
        <v>260</v>
      </c>
      <c r="K55" s="7" t="s">
        <v>260</v>
      </c>
      <c r="L55" s="49" t="s">
        <v>260</v>
      </c>
      <c r="M55" s="47" t="s">
        <v>260</v>
      </c>
      <c r="N55" s="49" t="s">
        <v>260</v>
      </c>
      <c r="O55" s="47" t="s">
        <v>260</v>
      </c>
      <c r="P55" s="49" t="s">
        <v>260</v>
      </c>
      <c r="Q55" s="48">
        <v>12</v>
      </c>
      <c r="R55" s="48">
        <v>12</v>
      </c>
      <c r="S55" s="10">
        <f t="shared" ref="S55:S59" si="4">(R55/Q55)*100</f>
        <v>100</v>
      </c>
      <c r="T55" s="12">
        <v>0</v>
      </c>
      <c r="U55" s="12">
        <v>0</v>
      </c>
      <c r="V55" s="47" t="s">
        <v>369</v>
      </c>
    </row>
    <row r="56" spans="1:22" ht="114">
      <c r="A56" s="80"/>
      <c r="B56" s="80"/>
      <c r="C56" s="80"/>
      <c r="D56" s="8" t="s">
        <v>201</v>
      </c>
      <c r="E56" s="8"/>
      <c r="F56" s="8"/>
      <c r="G56" s="71"/>
      <c r="H56" s="7" t="s">
        <v>94</v>
      </c>
      <c r="I56" s="8" t="s">
        <v>105</v>
      </c>
      <c r="J56" s="7" t="s">
        <v>62</v>
      </c>
      <c r="K56" s="7" t="s">
        <v>254</v>
      </c>
      <c r="L56" s="48">
        <v>2201074</v>
      </c>
      <c r="M56" s="47" t="s">
        <v>255</v>
      </c>
      <c r="N56" s="48">
        <v>220107400</v>
      </c>
      <c r="O56" s="47" t="s">
        <v>256</v>
      </c>
      <c r="P56" s="48">
        <v>1814</v>
      </c>
      <c r="Q56" s="48">
        <v>120</v>
      </c>
      <c r="R56" s="48">
        <v>120</v>
      </c>
      <c r="S56" s="10">
        <f t="shared" si="4"/>
        <v>100</v>
      </c>
      <c r="T56" s="57">
        <v>0</v>
      </c>
      <c r="U56" s="57">
        <v>0</v>
      </c>
      <c r="V56" s="47" t="s">
        <v>411</v>
      </c>
    </row>
    <row r="57" spans="1:22" ht="171">
      <c r="A57" s="80"/>
      <c r="B57" s="80"/>
      <c r="C57" s="80"/>
      <c r="D57" s="8" t="s">
        <v>201</v>
      </c>
      <c r="E57" s="8" t="s">
        <v>201</v>
      </c>
      <c r="F57" s="8" t="s">
        <v>201</v>
      </c>
      <c r="G57" s="69" t="s">
        <v>95</v>
      </c>
      <c r="H57" s="7" t="s">
        <v>96</v>
      </c>
      <c r="I57" s="8" t="s">
        <v>246</v>
      </c>
      <c r="J57" s="7" t="s">
        <v>283</v>
      </c>
      <c r="K57" s="47" t="s">
        <v>351</v>
      </c>
      <c r="L57" s="48">
        <v>2201062</v>
      </c>
      <c r="M57" s="47" t="s">
        <v>330</v>
      </c>
      <c r="N57" s="48"/>
      <c r="O57" s="47" t="s">
        <v>331</v>
      </c>
      <c r="P57" s="48">
        <v>54</v>
      </c>
      <c r="Q57" s="48">
        <v>15</v>
      </c>
      <c r="R57" s="48">
        <v>16</v>
      </c>
      <c r="S57" s="13">
        <f t="shared" si="4"/>
        <v>106.66666666666667</v>
      </c>
      <c r="T57" s="12">
        <v>239901500</v>
      </c>
      <c r="U57" s="12">
        <v>239901500</v>
      </c>
      <c r="V57" s="47" t="s">
        <v>412</v>
      </c>
    </row>
    <row r="58" spans="1:22" ht="85.5">
      <c r="A58" s="80"/>
      <c r="B58" s="80"/>
      <c r="C58" s="80"/>
      <c r="D58" s="8"/>
      <c r="E58" s="8" t="s">
        <v>201</v>
      </c>
      <c r="F58" s="8" t="s">
        <v>201</v>
      </c>
      <c r="G58" s="71"/>
      <c r="H58" s="7" t="s">
        <v>97</v>
      </c>
      <c r="I58" s="8" t="s">
        <v>246</v>
      </c>
      <c r="J58" s="3"/>
      <c r="K58" s="3"/>
      <c r="L58" s="48"/>
      <c r="M58" s="48"/>
      <c r="N58" s="48"/>
      <c r="O58" s="48"/>
      <c r="P58" s="48"/>
      <c r="Q58" s="48">
        <v>21</v>
      </c>
      <c r="R58" s="48">
        <v>86</v>
      </c>
      <c r="S58" s="13">
        <v>100</v>
      </c>
      <c r="T58" s="57">
        <v>0</v>
      </c>
      <c r="U58" s="57">
        <v>0</v>
      </c>
      <c r="V58" s="47" t="s">
        <v>413</v>
      </c>
    </row>
    <row r="59" spans="1:22" ht="114">
      <c r="A59" s="80"/>
      <c r="B59" s="80"/>
      <c r="C59" s="80"/>
      <c r="D59" s="8" t="s">
        <v>201</v>
      </c>
      <c r="E59" s="8" t="s">
        <v>201</v>
      </c>
      <c r="F59" s="8" t="s">
        <v>201</v>
      </c>
      <c r="G59" s="69" t="s">
        <v>98</v>
      </c>
      <c r="H59" s="7" t="s">
        <v>99</v>
      </c>
      <c r="I59" s="8" t="s">
        <v>246</v>
      </c>
      <c r="J59" s="7" t="s">
        <v>283</v>
      </c>
      <c r="K59" s="7" t="s">
        <v>332</v>
      </c>
      <c r="L59" s="48">
        <v>3301068</v>
      </c>
      <c r="M59" s="47" t="s">
        <v>333</v>
      </c>
      <c r="N59" s="48"/>
      <c r="O59" s="47" t="s">
        <v>334</v>
      </c>
      <c r="P59" s="48">
        <v>10</v>
      </c>
      <c r="Q59" s="48">
        <v>2</v>
      </c>
      <c r="R59" s="48">
        <v>7</v>
      </c>
      <c r="S59" s="10">
        <f t="shared" si="4"/>
        <v>350</v>
      </c>
      <c r="T59" s="12">
        <v>9700000</v>
      </c>
      <c r="U59" s="12">
        <v>9700000</v>
      </c>
      <c r="V59" s="47" t="s">
        <v>414</v>
      </c>
    </row>
    <row r="60" spans="1:22" ht="84" customHeight="1">
      <c r="A60" s="80"/>
      <c r="B60" s="80"/>
      <c r="C60" s="80"/>
      <c r="D60" s="8" t="s">
        <v>201</v>
      </c>
      <c r="E60" s="8" t="s">
        <v>201</v>
      </c>
      <c r="F60" s="8" t="s">
        <v>201</v>
      </c>
      <c r="G60" s="70"/>
      <c r="H60" s="7" t="s">
        <v>100</v>
      </c>
      <c r="I60" s="8" t="s">
        <v>246</v>
      </c>
      <c r="J60" s="7"/>
      <c r="K60" s="7"/>
      <c r="L60" s="48"/>
      <c r="M60" s="47"/>
      <c r="N60" s="48"/>
      <c r="O60" s="47"/>
      <c r="P60" s="48"/>
      <c r="Q60" s="48">
        <v>0</v>
      </c>
      <c r="R60" s="48">
        <v>0</v>
      </c>
      <c r="S60" s="10">
        <v>0</v>
      </c>
      <c r="T60" s="12">
        <v>0</v>
      </c>
      <c r="U60" s="12">
        <v>0</v>
      </c>
      <c r="V60" s="47" t="s">
        <v>366</v>
      </c>
    </row>
    <row r="61" spans="1:22" ht="84" customHeight="1">
      <c r="A61" s="80"/>
      <c r="B61" s="80"/>
      <c r="C61" s="80"/>
      <c r="D61" s="8"/>
      <c r="E61" s="8" t="s">
        <v>201</v>
      </c>
      <c r="F61" s="8" t="s">
        <v>201</v>
      </c>
      <c r="G61" s="71"/>
      <c r="H61" s="7" t="s">
        <v>101</v>
      </c>
      <c r="I61" s="8" t="s">
        <v>246</v>
      </c>
      <c r="J61" s="7"/>
      <c r="K61" s="7"/>
      <c r="L61" s="48"/>
      <c r="M61" s="47"/>
      <c r="N61" s="48"/>
      <c r="O61" s="47"/>
      <c r="P61" s="48"/>
      <c r="Q61" s="49">
        <v>0</v>
      </c>
      <c r="R61" s="49">
        <v>0</v>
      </c>
      <c r="S61" s="10">
        <v>100</v>
      </c>
      <c r="T61" s="57">
        <v>0</v>
      </c>
      <c r="U61" s="57">
        <v>0</v>
      </c>
      <c r="V61" s="47" t="s">
        <v>415</v>
      </c>
    </row>
    <row r="62" spans="1:22" ht="213.75">
      <c r="A62" s="80"/>
      <c r="B62" s="80"/>
      <c r="C62" s="80"/>
      <c r="D62" s="8" t="s">
        <v>201</v>
      </c>
      <c r="E62" s="8" t="s">
        <v>201</v>
      </c>
      <c r="F62" s="8" t="s">
        <v>201</v>
      </c>
      <c r="G62" s="69" t="s">
        <v>102</v>
      </c>
      <c r="H62" s="7" t="s">
        <v>103</v>
      </c>
      <c r="I62" s="8" t="s">
        <v>104</v>
      </c>
      <c r="J62" s="7" t="s">
        <v>62</v>
      </c>
      <c r="K62" s="7" t="s">
        <v>271</v>
      </c>
      <c r="L62" s="48">
        <v>3301085</v>
      </c>
      <c r="M62" s="47" t="s">
        <v>272</v>
      </c>
      <c r="N62" s="48">
        <v>330108500</v>
      </c>
      <c r="O62" s="47" t="s">
        <v>273</v>
      </c>
      <c r="P62" s="48">
        <v>270958</v>
      </c>
      <c r="Q62" s="48">
        <v>1</v>
      </c>
      <c r="R62" s="48">
        <v>1</v>
      </c>
      <c r="S62" s="10">
        <f t="shared" ref="S62:S72" si="5">(R62/Q62)*100</f>
        <v>100</v>
      </c>
      <c r="T62" s="57">
        <v>11540000</v>
      </c>
      <c r="U62" s="57">
        <v>11540000</v>
      </c>
      <c r="V62" s="47" t="s">
        <v>476</v>
      </c>
    </row>
    <row r="63" spans="1:22" ht="270.75">
      <c r="A63" s="80"/>
      <c r="B63" s="77"/>
      <c r="C63" s="77"/>
      <c r="D63" s="8" t="s">
        <v>201</v>
      </c>
      <c r="E63" s="8" t="s">
        <v>201</v>
      </c>
      <c r="F63" s="8" t="s">
        <v>201</v>
      </c>
      <c r="G63" s="71"/>
      <c r="H63" s="7" t="s">
        <v>106</v>
      </c>
      <c r="I63" s="8" t="s">
        <v>104</v>
      </c>
      <c r="J63" s="7" t="s">
        <v>62</v>
      </c>
      <c r="K63" s="7" t="s">
        <v>271</v>
      </c>
      <c r="L63" s="48">
        <v>3301073</v>
      </c>
      <c r="M63" s="47" t="s">
        <v>274</v>
      </c>
      <c r="N63" s="48">
        <v>330107301</v>
      </c>
      <c r="O63" s="47" t="s">
        <v>275</v>
      </c>
      <c r="P63" s="48">
        <v>1800</v>
      </c>
      <c r="Q63" s="48">
        <v>3</v>
      </c>
      <c r="R63" s="48">
        <v>20</v>
      </c>
      <c r="S63" s="66">
        <f>(R63/Q63)*100</f>
        <v>666.66666666666674</v>
      </c>
      <c r="T63" s="57">
        <v>8655000</v>
      </c>
      <c r="U63" s="57">
        <v>8655000</v>
      </c>
      <c r="V63" s="47" t="s">
        <v>477</v>
      </c>
    </row>
    <row r="64" spans="1:22" ht="142.5">
      <c r="A64" s="80"/>
      <c r="B64" s="69" t="s">
        <v>225</v>
      </c>
      <c r="C64" s="69" t="s">
        <v>226</v>
      </c>
      <c r="D64" s="8" t="s">
        <v>201</v>
      </c>
      <c r="E64" s="8" t="s">
        <v>201</v>
      </c>
      <c r="F64" s="8" t="s">
        <v>201</v>
      </c>
      <c r="G64" s="7" t="s">
        <v>107</v>
      </c>
      <c r="H64" s="7" t="s">
        <v>108</v>
      </c>
      <c r="I64" s="8" t="s">
        <v>209</v>
      </c>
      <c r="J64" s="7" t="s">
        <v>62</v>
      </c>
      <c r="K64" s="7"/>
      <c r="L64" s="49" t="s">
        <v>288</v>
      </c>
      <c r="M64" s="47" t="s">
        <v>287</v>
      </c>
      <c r="N64" s="49" t="s">
        <v>290</v>
      </c>
      <c r="O64" s="47" t="s">
        <v>289</v>
      </c>
      <c r="P64" s="48">
        <v>1</v>
      </c>
      <c r="Q64" s="48">
        <v>1</v>
      </c>
      <c r="R64" s="48">
        <v>1</v>
      </c>
      <c r="S64" s="10">
        <f>(R64/Q64)*100</f>
        <v>100</v>
      </c>
      <c r="T64" s="12">
        <f>40102667+103275000</f>
        <v>143377667</v>
      </c>
      <c r="U64" s="12">
        <f>76500*150</f>
        <v>11475000</v>
      </c>
      <c r="V64" s="47" t="s">
        <v>433</v>
      </c>
    </row>
    <row r="65" spans="1:22" ht="142.5">
      <c r="A65" s="80"/>
      <c r="B65" s="70"/>
      <c r="C65" s="70"/>
      <c r="D65" s="8" t="s">
        <v>201</v>
      </c>
      <c r="E65" s="8" t="s">
        <v>201</v>
      </c>
      <c r="F65" s="8" t="s">
        <v>201</v>
      </c>
      <c r="G65" s="7" t="s">
        <v>335</v>
      </c>
      <c r="H65" s="7" t="s">
        <v>109</v>
      </c>
      <c r="I65" s="8" t="s">
        <v>209</v>
      </c>
      <c r="J65" s="7" t="s">
        <v>62</v>
      </c>
      <c r="K65" s="7"/>
      <c r="L65" s="48">
        <v>4102022</v>
      </c>
      <c r="M65" s="47" t="s">
        <v>291</v>
      </c>
      <c r="N65" s="48" t="s">
        <v>292</v>
      </c>
      <c r="O65" s="47" t="s">
        <v>293</v>
      </c>
      <c r="P65" s="48">
        <v>64</v>
      </c>
      <c r="Q65" s="48">
        <v>1</v>
      </c>
      <c r="R65" s="48">
        <v>1</v>
      </c>
      <c r="S65" s="10">
        <f t="shared" si="5"/>
        <v>100</v>
      </c>
      <c r="T65" s="12" t="s">
        <v>356</v>
      </c>
      <c r="U65" s="12" t="s">
        <v>356</v>
      </c>
      <c r="V65" s="47" t="s">
        <v>434</v>
      </c>
    </row>
    <row r="66" spans="1:22" ht="313.5">
      <c r="A66" s="80"/>
      <c r="B66" s="70"/>
      <c r="C66" s="70"/>
      <c r="D66" s="8" t="s">
        <v>201</v>
      </c>
      <c r="E66" s="8" t="s">
        <v>201</v>
      </c>
      <c r="F66" s="8" t="s">
        <v>201</v>
      </c>
      <c r="G66" s="69" t="s">
        <v>110</v>
      </c>
      <c r="H66" s="7" t="s">
        <v>111</v>
      </c>
      <c r="I66" s="8" t="s">
        <v>209</v>
      </c>
      <c r="J66" s="7" t="s">
        <v>62</v>
      </c>
      <c r="K66" s="7"/>
      <c r="L66" s="48">
        <v>4102022</v>
      </c>
      <c r="M66" s="47" t="s">
        <v>291</v>
      </c>
      <c r="N66" s="48" t="s">
        <v>292</v>
      </c>
      <c r="O66" s="47" t="s">
        <v>293</v>
      </c>
      <c r="P66" s="48">
        <v>64</v>
      </c>
      <c r="Q66" s="48">
        <v>1</v>
      </c>
      <c r="R66" s="48">
        <v>0.6</v>
      </c>
      <c r="S66" s="10">
        <f t="shared" si="5"/>
        <v>60</v>
      </c>
      <c r="T66" s="57">
        <v>15000000</v>
      </c>
      <c r="U66" s="57">
        <v>11885000</v>
      </c>
      <c r="V66" s="47" t="s">
        <v>435</v>
      </c>
    </row>
    <row r="67" spans="1:22" ht="313.5">
      <c r="A67" s="80"/>
      <c r="B67" s="71"/>
      <c r="C67" s="71"/>
      <c r="D67" s="8" t="s">
        <v>201</v>
      </c>
      <c r="E67" s="8" t="s">
        <v>201</v>
      </c>
      <c r="F67" s="8" t="s">
        <v>201</v>
      </c>
      <c r="G67" s="71"/>
      <c r="H67" s="7" t="s">
        <v>112</v>
      </c>
      <c r="I67" s="8" t="s">
        <v>209</v>
      </c>
      <c r="J67" s="7" t="s">
        <v>62</v>
      </c>
      <c r="K67" s="7"/>
      <c r="L67" s="48">
        <v>4102022</v>
      </c>
      <c r="M67" s="47" t="s">
        <v>291</v>
      </c>
      <c r="N67" s="48" t="s">
        <v>292</v>
      </c>
      <c r="O67" s="47" t="s">
        <v>293</v>
      </c>
      <c r="P67" s="48">
        <v>64</v>
      </c>
      <c r="Q67" s="48">
        <v>1</v>
      </c>
      <c r="R67" s="48">
        <v>0.6</v>
      </c>
      <c r="S67" s="10">
        <f t="shared" si="5"/>
        <v>60</v>
      </c>
      <c r="T67" s="57" t="s">
        <v>356</v>
      </c>
      <c r="U67" s="57" t="s">
        <v>356</v>
      </c>
      <c r="V67" s="47" t="s">
        <v>435</v>
      </c>
    </row>
    <row r="68" spans="1:22" ht="370.5">
      <c r="A68" s="80"/>
      <c r="B68" s="69" t="s">
        <v>227</v>
      </c>
      <c r="C68" s="69" t="s">
        <v>228</v>
      </c>
      <c r="D68" s="8" t="s">
        <v>201</v>
      </c>
      <c r="E68" s="8" t="s">
        <v>201</v>
      </c>
      <c r="F68" s="8" t="s">
        <v>201</v>
      </c>
      <c r="G68" s="7" t="s">
        <v>113</v>
      </c>
      <c r="H68" s="7" t="s">
        <v>91</v>
      </c>
      <c r="I68" s="8" t="s">
        <v>105</v>
      </c>
      <c r="J68" s="7"/>
      <c r="K68" s="7"/>
      <c r="L68" s="48"/>
      <c r="M68" s="47"/>
      <c r="N68" s="48"/>
      <c r="O68" s="47"/>
      <c r="P68" s="48"/>
      <c r="Q68" s="49">
        <v>8</v>
      </c>
      <c r="R68" s="48">
        <v>8</v>
      </c>
      <c r="S68" s="10">
        <f>(R68/Q68)*100</f>
        <v>100</v>
      </c>
      <c r="T68" s="12">
        <v>0</v>
      </c>
      <c r="U68" s="12">
        <v>0</v>
      </c>
      <c r="V68" s="47" t="s">
        <v>416</v>
      </c>
    </row>
    <row r="69" spans="1:22" ht="71.25">
      <c r="A69" s="80"/>
      <c r="B69" s="70"/>
      <c r="C69" s="70"/>
      <c r="D69" s="8" t="s">
        <v>201</v>
      </c>
      <c r="E69" s="8" t="s">
        <v>201</v>
      </c>
      <c r="F69" s="8" t="s">
        <v>201</v>
      </c>
      <c r="G69" s="69" t="s">
        <v>114</v>
      </c>
      <c r="H69" s="7" t="s">
        <v>115</v>
      </c>
      <c r="I69" s="8" t="s">
        <v>105</v>
      </c>
      <c r="J69" s="7"/>
      <c r="K69" s="7"/>
      <c r="L69" s="48"/>
      <c r="M69" s="47"/>
      <c r="N69" s="48"/>
      <c r="O69" s="47"/>
      <c r="P69" s="48"/>
      <c r="Q69" s="49">
        <v>54</v>
      </c>
      <c r="R69" s="49">
        <v>54</v>
      </c>
      <c r="S69" s="10">
        <f t="shared" si="5"/>
        <v>100</v>
      </c>
      <c r="T69" s="57">
        <v>0</v>
      </c>
      <c r="U69" s="57">
        <v>0</v>
      </c>
      <c r="V69" s="47" t="s">
        <v>417</v>
      </c>
    </row>
    <row r="70" spans="1:22" ht="169.9" customHeight="1">
      <c r="A70" s="80"/>
      <c r="B70" s="70"/>
      <c r="C70" s="70"/>
      <c r="D70" s="8" t="s">
        <v>201</v>
      </c>
      <c r="E70" s="8" t="s">
        <v>201</v>
      </c>
      <c r="F70" s="8" t="s">
        <v>201</v>
      </c>
      <c r="G70" s="71"/>
      <c r="H70" s="7" t="s">
        <v>353</v>
      </c>
      <c r="I70" s="8" t="s">
        <v>249</v>
      </c>
      <c r="J70" s="7" t="s">
        <v>62</v>
      </c>
      <c r="K70" s="7"/>
      <c r="L70" s="48">
        <v>1905021</v>
      </c>
      <c r="M70" s="47" t="s">
        <v>284</v>
      </c>
      <c r="N70" s="48">
        <v>190502100</v>
      </c>
      <c r="O70" s="47" t="s">
        <v>285</v>
      </c>
      <c r="P70" s="48">
        <v>12</v>
      </c>
      <c r="Q70" s="49">
        <v>1</v>
      </c>
      <c r="R70" s="48">
        <v>0</v>
      </c>
      <c r="S70" s="10">
        <v>0</v>
      </c>
      <c r="T70" s="58">
        <v>0</v>
      </c>
      <c r="U70" s="58">
        <v>0</v>
      </c>
      <c r="V70" s="47" t="s">
        <v>362</v>
      </c>
    </row>
    <row r="71" spans="1:22" ht="213.75">
      <c r="A71" s="80"/>
      <c r="B71" s="70"/>
      <c r="C71" s="70"/>
      <c r="D71" s="8"/>
      <c r="E71" s="8"/>
      <c r="F71" s="8" t="s">
        <v>201</v>
      </c>
      <c r="G71" s="69" t="s">
        <v>116</v>
      </c>
      <c r="H71" s="7" t="s">
        <v>117</v>
      </c>
      <c r="I71" s="8" t="s">
        <v>210</v>
      </c>
      <c r="J71" s="7" t="s">
        <v>267</v>
      </c>
      <c r="K71" s="7" t="s">
        <v>336</v>
      </c>
      <c r="L71" s="48">
        <v>1202004</v>
      </c>
      <c r="M71" s="47" t="s">
        <v>337</v>
      </c>
      <c r="N71" s="48">
        <v>120200400</v>
      </c>
      <c r="O71" s="47" t="s">
        <v>338</v>
      </c>
      <c r="P71" s="48">
        <v>12</v>
      </c>
      <c r="Q71" s="49">
        <v>12</v>
      </c>
      <c r="R71" s="49">
        <v>12</v>
      </c>
      <c r="S71" s="54">
        <f t="shared" si="5"/>
        <v>100</v>
      </c>
      <c r="T71" s="57" t="s">
        <v>356</v>
      </c>
      <c r="U71" s="57"/>
      <c r="V71" s="47" t="s">
        <v>418</v>
      </c>
    </row>
    <row r="72" spans="1:22" ht="270.75">
      <c r="A72" s="80"/>
      <c r="B72" s="71"/>
      <c r="C72" s="71"/>
      <c r="D72" s="8"/>
      <c r="E72" s="8" t="s">
        <v>201</v>
      </c>
      <c r="F72" s="8" t="s">
        <v>201</v>
      </c>
      <c r="G72" s="71"/>
      <c r="H72" s="7" t="s">
        <v>118</v>
      </c>
      <c r="I72" s="8" t="s">
        <v>210</v>
      </c>
      <c r="J72" s="7" t="s">
        <v>339</v>
      </c>
      <c r="K72" s="7" t="s">
        <v>268</v>
      </c>
      <c r="L72" s="48">
        <v>452001</v>
      </c>
      <c r="M72" s="47" t="s">
        <v>251</v>
      </c>
      <c r="N72" s="48">
        <v>45200109</v>
      </c>
      <c r="O72" s="47" t="s">
        <v>340</v>
      </c>
      <c r="P72" s="48">
        <v>12</v>
      </c>
      <c r="Q72" s="49">
        <v>12</v>
      </c>
      <c r="R72" s="49">
        <v>12</v>
      </c>
      <c r="S72" s="54">
        <f t="shared" si="5"/>
        <v>100</v>
      </c>
      <c r="T72" s="57" t="s">
        <v>356</v>
      </c>
      <c r="U72" s="57"/>
      <c r="V72" s="47" t="s">
        <v>419</v>
      </c>
    </row>
    <row r="73" spans="1:22" ht="171">
      <c r="A73" s="80"/>
      <c r="B73" s="69" t="s">
        <v>229</v>
      </c>
      <c r="C73" s="69" t="s">
        <v>230</v>
      </c>
      <c r="D73" s="8"/>
      <c r="E73" s="8" t="s">
        <v>201</v>
      </c>
      <c r="F73" s="8" t="s">
        <v>201</v>
      </c>
      <c r="G73" s="69" t="s">
        <v>119</v>
      </c>
      <c r="H73" s="7" t="s">
        <v>120</v>
      </c>
      <c r="I73" s="8" t="s">
        <v>246</v>
      </c>
      <c r="J73" s="7" t="s">
        <v>283</v>
      </c>
      <c r="K73" s="7" t="s">
        <v>341</v>
      </c>
      <c r="L73" s="48">
        <v>4301004</v>
      </c>
      <c r="M73" s="47" t="s">
        <v>354</v>
      </c>
      <c r="N73" s="48"/>
      <c r="O73" s="47" t="s">
        <v>354</v>
      </c>
      <c r="P73" s="48">
        <v>12</v>
      </c>
      <c r="Q73" s="48">
        <v>3</v>
      </c>
      <c r="R73" s="48">
        <v>4</v>
      </c>
      <c r="S73" s="13">
        <f t="shared" ref="S73:S76" si="6">(R73/Q73)*100</f>
        <v>133.33333333333331</v>
      </c>
      <c r="T73" s="57">
        <v>262794700</v>
      </c>
      <c r="U73" s="57">
        <v>262794700</v>
      </c>
      <c r="V73" s="47" t="s">
        <v>395</v>
      </c>
    </row>
    <row r="74" spans="1:22" ht="75.599999999999994" customHeight="1">
      <c r="A74" s="80"/>
      <c r="B74" s="70"/>
      <c r="C74" s="70"/>
      <c r="D74" s="8"/>
      <c r="E74" s="8" t="s">
        <v>201</v>
      </c>
      <c r="F74" s="8" t="s">
        <v>201</v>
      </c>
      <c r="G74" s="71"/>
      <c r="H74" s="7" t="s">
        <v>121</v>
      </c>
      <c r="I74" s="8" t="s">
        <v>246</v>
      </c>
      <c r="J74" s="7" t="s">
        <v>283</v>
      </c>
      <c r="K74" s="7" t="s">
        <v>332</v>
      </c>
      <c r="L74" s="48">
        <v>3301068</v>
      </c>
      <c r="M74" s="47" t="s">
        <v>333</v>
      </c>
      <c r="N74" s="48"/>
      <c r="O74" s="47" t="s">
        <v>334</v>
      </c>
      <c r="P74" s="48">
        <v>10</v>
      </c>
      <c r="Q74" s="48">
        <v>0</v>
      </c>
      <c r="R74" s="48">
        <v>0</v>
      </c>
      <c r="S74" s="10">
        <v>100</v>
      </c>
      <c r="T74" s="7">
        <v>0</v>
      </c>
      <c r="U74" s="7">
        <v>0</v>
      </c>
      <c r="V74" s="47" t="s">
        <v>415</v>
      </c>
    </row>
    <row r="75" spans="1:22" ht="115.5" customHeight="1">
      <c r="A75" s="80"/>
      <c r="B75" s="70"/>
      <c r="C75" s="70"/>
      <c r="D75" s="8"/>
      <c r="E75" s="8" t="s">
        <v>201</v>
      </c>
      <c r="F75" s="8" t="s">
        <v>201</v>
      </c>
      <c r="G75" s="69" t="s">
        <v>122</v>
      </c>
      <c r="H75" s="7" t="s">
        <v>123</v>
      </c>
      <c r="I75" s="8" t="s">
        <v>124</v>
      </c>
      <c r="J75" s="7" t="s">
        <v>62</v>
      </c>
      <c r="K75" s="7" t="s">
        <v>308</v>
      </c>
      <c r="L75" s="48">
        <v>4301037</v>
      </c>
      <c r="M75" s="47" t="s">
        <v>309</v>
      </c>
      <c r="N75" s="48"/>
      <c r="O75" s="47" t="s">
        <v>310</v>
      </c>
      <c r="P75" s="48">
        <v>12</v>
      </c>
      <c r="Q75" s="48">
        <v>2</v>
      </c>
      <c r="R75" s="48">
        <v>2</v>
      </c>
      <c r="S75" s="10">
        <f t="shared" si="6"/>
        <v>100</v>
      </c>
      <c r="T75" s="57">
        <v>38255000</v>
      </c>
      <c r="U75" s="57">
        <v>38255000</v>
      </c>
      <c r="V75" s="47" t="s">
        <v>469</v>
      </c>
    </row>
    <row r="76" spans="1:22" ht="85.5">
      <c r="A76" s="80"/>
      <c r="B76" s="70"/>
      <c r="C76" s="70"/>
      <c r="D76" s="8"/>
      <c r="E76" s="8" t="s">
        <v>201</v>
      </c>
      <c r="F76" s="8" t="s">
        <v>201</v>
      </c>
      <c r="G76" s="70"/>
      <c r="H76" s="7" t="s">
        <v>125</v>
      </c>
      <c r="I76" s="8" t="s">
        <v>124</v>
      </c>
      <c r="J76" s="7" t="s">
        <v>62</v>
      </c>
      <c r="K76" s="7" t="s">
        <v>308</v>
      </c>
      <c r="L76" s="48">
        <v>4301037</v>
      </c>
      <c r="M76" s="47" t="s">
        <v>309</v>
      </c>
      <c r="N76" s="48"/>
      <c r="O76" s="47" t="s">
        <v>311</v>
      </c>
      <c r="P76" s="48">
        <v>12</v>
      </c>
      <c r="Q76" s="49">
        <v>1</v>
      </c>
      <c r="R76" s="49">
        <v>1</v>
      </c>
      <c r="S76" s="10">
        <f t="shared" si="6"/>
        <v>100</v>
      </c>
      <c r="T76" s="57">
        <v>27950000</v>
      </c>
      <c r="U76" s="57">
        <v>27950000</v>
      </c>
      <c r="V76" s="47" t="s">
        <v>473</v>
      </c>
    </row>
    <row r="77" spans="1:22" ht="171">
      <c r="A77" s="80"/>
      <c r="B77" s="70"/>
      <c r="C77" s="70"/>
      <c r="D77" s="8"/>
      <c r="E77" s="8"/>
      <c r="F77" s="8" t="s">
        <v>201</v>
      </c>
      <c r="G77" s="70"/>
      <c r="H77" s="7" t="s">
        <v>126</v>
      </c>
      <c r="I77" s="8" t="s">
        <v>124</v>
      </c>
      <c r="J77" s="7" t="s">
        <v>62</v>
      </c>
      <c r="K77" s="7" t="s">
        <v>312</v>
      </c>
      <c r="L77" s="48">
        <v>4302075</v>
      </c>
      <c r="M77" s="47" t="s">
        <v>313</v>
      </c>
      <c r="N77" s="48"/>
      <c r="O77" s="47" t="s">
        <v>314</v>
      </c>
      <c r="P77" s="48">
        <v>25</v>
      </c>
      <c r="Q77" s="49">
        <v>2</v>
      </c>
      <c r="R77" s="49">
        <v>2</v>
      </c>
      <c r="S77" s="10">
        <f t="shared" ref="S77" si="7">(R77/Q77)*100</f>
        <v>100</v>
      </c>
      <c r="T77" s="57">
        <v>1650000</v>
      </c>
      <c r="U77" s="57">
        <v>1650000</v>
      </c>
      <c r="V77" s="47" t="s">
        <v>470</v>
      </c>
    </row>
    <row r="78" spans="1:22" ht="171">
      <c r="A78" s="80"/>
      <c r="B78" s="70"/>
      <c r="C78" s="70"/>
      <c r="D78" s="8"/>
      <c r="E78" s="8"/>
      <c r="F78" s="8" t="s">
        <v>201</v>
      </c>
      <c r="G78" s="70"/>
      <c r="H78" s="7" t="s">
        <v>127</v>
      </c>
      <c r="I78" s="8" t="s">
        <v>124</v>
      </c>
      <c r="J78" s="7" t="s">
        <v>62</v>
      </c>
      <c r="K78" s="7" t="s">
        <v>312</v>
      </c>
      <c r="L78" s="48">
        <v>4302075</v>
      </c>
      <c r="M78" s="47" t="s">
        <v>313</v>
      </c>
      <c r="N78" s="48"/>
      <c r="O78" s="47" t="s">
        <v>314</v>
      </c>
      <c r="P78" s="48">
        <v>25</v>
      </c>
      <c r="Q78" s="49">
        <v>12</v>
      </c>
      <c r="R78" s="49">
        <v>11</v>
      </c>
      <c r="S78" s="13">
        <f>(R78/Q78)*100</f>
        <v>91.666666666666657</v>
      </c>
      <c r="T78" s="57" t="s">
        <v>356</v>
      </c>
      <c r="U78" s="57"/>
      <c r="V78" s="47" t="s">
        <v>474</v>
      </c>
    </row>
    <row r="79" spans="1:22" ht="114">
      <c r="A79" s="80"/>
      <c r="B79" s="70"/>
      <c r="C79" s="70"/>
      <c r="D79" s="8"/>
      <c r="E79" s="8" t="s">
        <v>201</v>
      </c>
      <c r="F79" s="8" t="s">
        <v>201</v>
      </c>
      <c r="G79" s="70"/>
      <c r="H79" s="7" t="s">
        <v>128</v>
      </c>
      <c r="I79" s="8" t="s">
        <v>124</v>
      </c>
      <c r="J79" s="7" t="s">
        <v>62</v>
      </c>
      <c r="K79" s="7" t="s">
        <v>308</v>
      </c>
      <c r="L79" s="48">
        <v>4301037</v>
      </c>
      <c r="M79" s="47" t="s">
        <v>309</v>
      </c>
      <c r="N79" s="48"/>
      <c r="O79" s="47" t="s">
        <v>315</v>
      </c>
      <c r="P79" s="48">
        <v>12</v>
      </c>
      <c r="Q79" s="48">
        <v>2</v>
      </c>
      <c r="R79" s="48">
        <v>2</v>
      </c>
      <c r="S79" s="13">
        <f>(R79/Q79)*100</f>
        <v>100</v>
      </c>
      <c r="T79" s="57">
        <v>0</v>
      </c>
      <c r="U79" s="57">
        <v>0</v>
      </c>
      <c r="V79" s="47" t="s">
        <v>471</v>
      </c>
    </row>
    <row r="80" spans="1:22" ht="370.5">
      <c r="A80" s="80"/>
      <c r="B80" s="70"/>
      <c r="C80" s="70"/>
      <c r="D80" s="8" t="s">
        <v>201</v>
      </c>
      <c r="E80" s="8" t="s">
        <v>201</v>
      </c>
      <c r="F80" s="8" t="s">
        <v>201</v>
      </c>
      <c r="G80" s="70"/>
      <c r="H80" s="7" t="s">
        <v>129</v>
      </c>
      <c r="I80" s="8" t="s">
        <v>104</v>
      </c>
      <c r="J80" s="7" t="s">
        <v>62</v>
      </c>
      <c r="K80" s="7" t="s">
        <v>271</v>
      </c>
      <c r="L80" s="48">
        <v>3301087</v>
      </c>
      <c r="M80" s="47" t="s">
        <v>276</v>
      </c>
      <c r="N80" s="48">
        <v>330108701</v>
      </c>
      <c r="O80" s="47" t="s">
        <v>277</v>
      </c>
      <c r="P80" s="48">
        <v>18785</v>
      </c>
      <c r="Q80" s="48">
        <v>8</v>
      </c>
      <c r="R80" s="48">
        <v>8</v>
      </c>
      <c r="S80" s="10">
        <f>(R80/Q80)*100</f>
        <v>100</v>
      </c>
      <c r="T80" s="12">
        <v>11400000</v>
      </c>
      <c r="U80" s="12">
        <v>11400000</v>
      </c>
      <c r="V80" s="47" t="s">
        <v>478</v>
      </c>
    </row>
    <row r="81" spans="1:22" ht="356.25">
      <c r="A81" s="80"/>
      <c r="B81" s="70"/>
      <c r="C81" s="70"/>
      <c r="D81" s="8"/>
      <c r="E81" s="8" t="s">
        <v>201</v>
      </c>
      <c r="F81" s="8" t="s">
        <v>201</v>
      </c>
      <c r="G81" s="71"/>
      <c r="H81" s="7" t="s">
        <v>130</v>
      </c>
      <c r="I81" s="8" t="s">
        <v>104</v>
      </c>
      <c r="J81" s="7" t="s">
        <v>62</v>
      </c>
      <c r="K81" s="7" t="s">
        <v>271</v>
      </c>
      <c r="L81" s="48">
        <v>3301073</v>
      </c>
      <c r="M81" s="47" t="s">
        <v>274</v>
      </c>
      <c r="N81" s="48">
        <v>330107301</v>
      </c>
      <c r="O81" s="47" t="s">
        <v>275</v>
      </c>
      <c r="P81" s="48">
        <v>1800</v>
      </c>
      <c r="Q81" s="48">
        <v>1</v>
      </c>
      <c r="R81" s="48">
        <v>1</v>
      </c>
      <c r="S81" s="10">
        <f>(R81/Q81)*100</f>
        <v>100</v>
      </c>
      <c r="T81" s="12">
        <v>12000000</v>
      </c>
      <c r="U81" s="12">
        <v>12000000</v>
      </c>
      <c r="V81" s="47" t="s">
        <v>479</v>
      </c>
    </row>
    <row r="82" spans="1:22" ht="213.75">
      <c r="A82" s="80"/>
      <c r="B82" s="70"/>
      <c r="C82" s="70"/>
      <c r="D82" s="76"/>
      <c r="E82" s="76" t="s">
        <v>201</v>
      </c>
      <c r="F82" s="76" t="s">
        <v>201</v>
      </c>
      <c r="G82" s="69" t="s">
        <v>131</v>
      </c>
      <c r="H82" s="69" t="s">
        <v>132</v>
      </c>
      <c r="I82" s="8" t="s">
        <v>303</v>
      </c>
      <c r="J82" s="7" t="s">
        <v>283</v>
      </c>
      <c r="K82" s="7" t="s">
        <v>341</v>
      </c>
      <c r="L82" s="48">
        <v>4301004</v>
      </c>
      <c r="M82" s="47" t="s">
        <v>354</v>
      </c>
      <c r="N82" s="48"/>
      <c r="O82" s="47" t="s">
        <v>354</v>
      </c>
      <c r="P82" s="48">
        <v>12</v>
      </c>
      <c r="Q82" s="78">
        <v>4</v>
      </c>
      <c r="R82" s="78">
        <v>7</v>
      </c>
      <c r="S82" s="72">
        <f t="shared" ref="S82" si="8">(R82/Q82)*100</f>
        <v>175</v>
      </c>
      <c r="T82" s="57" t="s">
        <v>356</v>
      </c>
      <c r="U82" s="57" t="s">
        <v>356</v>
      </c>
      <c r="V82" s="47" t="s">
        <v>420</v>
      </c>
    </row>
    <row r="83" spans="1:22" ht="128.25">
      <c r="A83" s="80"/>
      <c r="B83" s="70"/>
      <c r="C83" s="70"/>
      <c r="D83" s="77"/>
      <c r="E83" s="77"/>
      <c r="F83" s="77"/>
      <c r="G83" s="70"/>
      <c r="H83" s="71"/>
      <c r="I83" s="8" t="s">
        <v>304</v>
      </c>
      <c r="J83" s="7" t="s">
        <v>62</v>
      </c>
      <c r="K83" s="7" t="s">
        <v>305</v>
      </c>
      <c r="L83" s="48">
        <v>4301004</v>
      </c>
      <c r="M83" s="47" t="s">
        <v>306</v>
      </c>
      <c r="N83" s="48">
        <v>430100401</v>
      </c>
      <c r="O83" s="47" t="s">
        <v>307</v>
      </c>
      <c r="P83" s="48">
        <v>4</v>
      </c>
      <c r="Q83" s="79"/>
      <c r="R83" s="79"/>
      <c r="S83" s="73"/>
      <c r="T83" s="57">
        <v>61672654.649999999</v>
      </c>
      <c r="U83" s="57">
        <v>61672654.649999999</v>
      </c>
      <c r="V83" s="47" t="s">
        <v>421</v>
      </c>
    </row>
    <row r="84" spans="1:22" ht="114">
      <c r="A84" s="80"/>
      <c r="B84" s="70"/>
      <c r="C84" s="70"/>
      <c r="D84" s="76"/>
      <c r="E84" s="76" t="s">
        <v>201</v>
      </c>
      <c r="F84" s="76" t="s">
        <v>201</v>
      </c>
      <c r="G84" s="70"/>
      <c r="H84" s="69" t="s">
        <v>99</v>
      </c>
      <c r="I84" s="8" t="s">
        <v>303</v>
      </c>
      <c r="J84" s="7" t="s">
        <v>283</v>
      </c>
      <c r="K84" s="7" t="s">
        <v>332</v>
      </c>
      <c r="L84" s="48">
        <v>3301068</v>
      </c>
      <c r="M84" s="47" t="s">
        <v>333</v>
      </c>
      <c r="N84" s="48"/>
      <c r="O84" s="47" t="s">
        <v>334</v>
      </c>
      <c r="P84" s="48">
        <v>10</v>
      </c>
      <c r="Q84" s="78">
        <v>3</v>
      </c>
      <c r="R84" s="78">
        <v>20</v>
      </c>
      <c r="S84" s="94">
        <f>(R84/Q84)*100</f>
        <v>666.66666666666674</v>
      </c>
      <c r="T84" s="57" t="s">
        <v>356</v>
      </c>
      <c r="U84" s="57" t="s">
        <v>356</v>
      </c>
      <c r="V84" s="47" t="s">
        <v>422</v>
      </c>
    </row>
    <row r="85" spans="1:22" ht="128.25">
      <c r="A85" s="80"/>
      <c r="B85" s="71"/>
      <c r="C85" s="71"/>
      <c r="D85" s="77"/>
      <c r="E85" s="77"/>
      <c r="F85" s="77"/>
      <c r="G85" s="71"/>
      <c r="H85" s="71"/>
      <c r="I85" s="8" t="s">
        <v>304</v>
      </c>
      <c r="J85" s="7" t="s">
        <v>62</v>
      </c>
      <c r="K85" s="7" t="s">
        <v>305</v>
      </c>
      <c r="L85" s="48">
        <v>4301004</v>
      </c>
      <c r="M85" s="47" t="s">
        <v>306</v>
      </c>
      <c r="N85" s="48">
        <v>430100401</v>
      </c>
      <c r="O85" s="47" t="s">
        <v>307</v>
      </c>
      <c r="P85" s="48">
        <v>4</v>
      </c>
      <c r="Q85" s="79"/>
      <c r="R85" s="79"/>
      <c r="S85" s="95"/>
      <c r="T85" s="57">
        <v>15000000</v>
      </c>
      <c r="U85" s="57">
        <v>15000000</v>
      </c>
      <c r="V85" s="47" t="s">
        <v>423</v>
      </c>
    </row>
    <row r="86" spans="1:22" ht="370.5">
      <c r="A86" s="80"/>
      <c r="B86" s="69" t="s">
        <v>231</v>
      </c>
      <c r="C86" s="69" t="s">
        <v>232</v>
      </c>
      <c r="D86" s="8"/>
      <c r="E86" s="8" t="s">
        <v>201</v>
      </c>
      <c r="F86" s="8" t="s">
        <v>201</v>
      </c>
      <c r="G86" s="62" t="s">
        <v>202</v>
      </c>
      <c r="H86" s="7" t="s">
        <v>203</v>
      </c>
      <c r="I86" s="8" t="s">
        <v>247</v>
      </c>
      <c r="J86" s="7"/>
      <c r="K86" s="7"/>
      <c r="L86" s="48"/>
      <c r="M86" s="47"/>
      <c r="N86" s="48"/>
      <c r="O86" s="47"/>
      <c r="P86" s="48"/>
      <c r="Q86" s="49">
        <v>8</v>
      </c>
      <c r="R86" s="48">
        <v>8</v>
      </c>
      <c r="S86" s="10">
        <f>(R86/Q86)*100</f>
        <v>100</v>
      </c>
      <c r="T86" s="59">
        <v>0</v>
      </c>
      <c r="U86" s="12">
        <v>0</v>
      </c>
      <c r="V86" s="47" t="s">
        <v>416</v>
      </c>
    </row>
    <row r="87" spans="1:22" ht="171">
      <c r="A87" s="80"/>
      <c r="B87" s="70"/>
      <c r="C87" s="70"/>
      <c r="D87" s="8"/>
      <c r="E87" s="8" t="s">
        <v>201</v>
      </c>
      <c r="F87" s="8" t="s">
        <v>201</v>
      </c>
      <c r="G87" s="7" t="s">
        <v>204</v>
      </c>
      <c r="H87" s="7" t="s">
        <v>205</v>
      </c>
      <c r="I87" s="8" t="s">
        <v>247</v>
      </c>
      <c r="J87" s="7" t="s">
        <v>62</v>
      </c>
      <c r="K87" s="7" t="s">
        <v>63</v>
      </c>
      <c r="L87" s="48">
        <v>2201030</v>
      </c>
      <c r="M87" s="47" t="s">
        <v>71</v>
      </c>
      <c r="N87" s="48">
        <v>220103300</v>
      </c>
      <c r="O87" s="47" t="s">
        <v>72</v>
      </c>
      <c r="P87" s="48">
        <v>36000</v>
      </c>
      <c r="Q87" s="50">
        <v>0</v>
      </c>
      <c r="R87" s="50">
        <v>0</v>
      </c>
      <c r="S87" s="10">
        <v>100</v>
      </c>
      <c r="T87" s="57">
        <v>0</v>
      </c>
      <c r="U87" s="57">
        <v>0</v>
      </c>
      <c r="V87" s="47" t="s">
        <v>360</v>
      </c>
    </row>
    <row r="88" spans="1:22" ht="228">
      <c r="A88" s="80"/>
      <c r="B88" s="70"/>
      <c r="C88" s="70"/>
      <c r="D88" s="8"/>
      <c r="E88" s="8" t="s">
        <v>201</v>
      </c>
      <c r="F88" s="8" t="s">
        <v>201</v>
      </c>
      <c r="G88" s="69" t="s">
        <v>206</v>
      </c>
      <c r="H88" s="7" t="s">
        <v>207</v>
      </c>
      <c r="I88" s="8" t="s">
        <v>247</v>
      </c>
      <c r="J88" s="7"/>
      <c r="K88" s="7"/>
      <c r="L88" s="48"/>
      <c r="M88" s="47"/>
      <c r="N88" s="48"/>
      <c r="O88" s="47"/>
      <c r="P88" s="48"/>
      <c r="Q88" s="50">
        <v>1</v>
      </c>
      <c r="R88" s="50">
        <v>1</v>
      </c>
      <c r="S88" s="10">
        <f>(R88/Q88)*100</f>
        <v>100</v>
      </c>
      <c r="T88" s="57">
        <v>0</v>
      </c>
      <c r="U88" s="57">
        <v>0</v>
      </c>
      <c r="V88" s="47" t="s">
        <v>390</v>
      </c>
    </row>
    <row r="89" spans="1:22" ht="299.25">
      <c r="A89" s="80"/>
      <c r="B89" s="71"/>
      <c r="C89" s="71"/>
      <c r="D89" s="8" t="s">
        <v>201</v>
      </c>
      <c r="E89" s="8" t="s">
        <v>201</v>
      </c>
      <c r="F89" s="8" t="s">
        <v>201</v>
      </c>
      <c r="G89" s="71"/>
      <c r="H89" s="7" t="s">
        <v>208</v>
      </c>
      <c r="I89" s="8" t="s">
        <v>247</v>
      </c>
      <c r="J89" s="7" t="s">
        <v>62</v>
      </c>
      <c r="K89" s="7" t="s">
        <v>254</v>
      </c>
      <c r="L89" s="48">
        <v>2201074</v>
      </c>
      <c r="M89" s="47" t="s">
        <v>255</v>
      </c>
      <c r="N89" s="48">
        <v>220107400</v>
      </c>
      <c r="O89" s="47" t="s">
        <v>256</v>
      </c>
      <c r="P89" s="48">
        <v>1814</v>
      </c>
      <c r="Q89" s="48">
        <v>1</v>
      </c>
      <c r="R89" s="48">
        <v>1</v>
      </c>
      <c r="S89" s="10">
        <f>(R89/Q89)*100</f>
        <v>100</v>
      </c>
      <c r="T89" s="57">
        <v>0</v>
      </c>
      <c r="U89" s="57">
        <v>0</v>
      </c>
      <c r="V89" s="47" t="s">
        <v>391</v>
      </c>
    </row>
    <row r="90" spans="1:22" ht="128.25">
      <c r="A90" s="80"/>
      <c r="B90" s="69" t="s">
        <v>233</v>
      </c>
      <c r="C90" s="69" t="s">
        <v>234</v>
      </c>
      <c r="D90" s="8" t="s">
        <v>201</v>
      </c>
      <c r="E90" s="8" t="s">
        <v>201</v>
      </c>
      <c r="F90" s="8" t="s">
        <v>201</v>
      </c>
      <c r="G90" s="69" t="s">
        <v>44</v>
      </c>
      <c r="H90" s="7" t="s">
        <v>43</v>
      </c>
      <c r="I90" s="8" t="s">
        <v>262</v>
      </c>
      <c r="J90" s="7"/>
      <c r="K90" s="7"/>
      <c r="L90" s="48">
        <v>1905021</v>
      </c>
      <c r="M90" s="47" t="s">
        <v>45</v>
      </c>
      <c r="N90" s="48"/>
      <c r="O90" s="47"/>
      <c r="P90" s="48"/>
      <c r="Q90" s="49">
        <v>1</v>
      </c>
      <c r="R90" s="48">
        <v>1</v>
      </c>
      <c r="S90" s="10">
        <f t="shared" ref="S90:S96" si="9">(R90/Q90)*100</f>
        <v>100</v>
      </c>
      <c r="T90" s="12">
        <v>5770000</v>
      </c>
      <c r="U90" s="12">
        <v>5770000</v>
      </c>
      <c r="V90" s="47" t="s">
        <v>394</v>
      </c>
    </row>
    <row r="91" spans="1:22" ht="142.5">
      <c r="A91" s="80"/>
      <c r="B91" s="70"/>
      <c r="C91" s="70"/>
      <c r="D91" s="8" t="s">
        <v>201</v>
      </c>
      <c r="E91" s="8" t="s">
        <v>201</v>
      </c>
      <c r="F91" s="8" t="s">
        <v>201</v>
      </c>
      <c r="G91" s="71"/>
      <c r="H91" s="7" t="s">
        <v>248</v>
      </c>
      <c r="I91" s="8" t="s">
        <v>209</v>
      </c>
      <c r="J91" s="7" t="s">
        <v>62</v>
      </c>
      <c r="K91" s="7"/>
      <c r="L91" s="48">
        <v>1905021</v>
      </c>
      <c r="M91" s="47" t="s">
        <v>284</v>
      </c>
      <c r="N91" s="48">
        <v>190502100</v>
      </c>
      <c r="O91" s="47" t="s">
        <v>285</v>
      </c>
      <c r="P91" s="48">
        <v>12</v>
      </c>
      <c r="Q91" s="49">
        <v>1</v>
      </c>
      <c r="R91" s="48">
        <v>1</v>
      </c>
      <c r="S91" s="10">
        <f t="shared" si="9"/>
        <v>100</v>
      </c>
      <c r="T91" s="12">
        <f>54990000/3</f>
        <v>18330000</v>
      </c>
      <c r="U91" s="12">
        <f>54990000/3</f>
        <v>18330000</v>
      </c>
      <c r="V91" s="47" t="s">
        <v>466</v>
      </c>
    </row>
    <row r="92" spans="1:22" ht="114">
      <c r="A92" s="80"/>
      <c r="B92" s="70"/>
      <c r="C92" s="70"/>
      <c r="D92" s="8" t="s">
        <v>201</v>
      </c>
      <c r="E92" s="8" t="s">
        <v>201</v>
      </c>
      <c r="F92" s="8" t="s">
        <v>201</v>
      </c>
      <c r="G92" s="7" t="s">
        <v>42</v>
      </c>
      <c r="H92" s="7" t="s">
        <v>286</v>
      </c>
      <c r="I92" s="8" t="s">
        <v>209</v>
      </c>
      <c r="J92" s="7" t="s">
        <v>62</v>
      </c>
      <c r="K92" s="7"/>
      <c r="L92" s="48">
        <v>1905021</v>
      </c>
      <c r="M92" s="47" t="s">
        <v>284</v>
      </c>
      <c r="N92" s="48">
        <v>190502100</v>
      </c>
      <c r="O92" s="47" t="s">
        <v>285</v>
      </c>
      <c r="P92" s="48">
        <v>12</v>
      </c>
      <c r="Q92" s="49">
        <v>1</v>
      </c>
      <c r="R92" s="48">
        <v>0.8</v>
      </c>
      <c r="S92" s="10">
        <f t="shared" si="9"/>
        <v>80</v>
      </c>
      <c r="T92" s="12">
        <f>54990000/3</f>
        <v>18330000</v>
      </c>
      <c r="U92" s="12">
        <f>54990000/3</f>
        <v>18330000</v>
      </c>
      <c r="V92" s="47" t="s">
        <v>378</v>
      </c>
    </row>
    <row r="93" spans="1:22" ht="142.5">
      <c r="A93" s="80"/>
      <c r="B93" s="70"/>
      <c r="C93" s="70"/>
      <c r="D93" s="8" t="s">
        <v>201</v>
      </c>
      <c r="E93" s="8" t="s">
        <v>201</v>
      </c>
      <c r="F93" s="8" t="s">
        <v>201</v>
      </c>
      <c r="G93" s="69" t="s">
        <v>41</v>
      </c>
      <c r="H93" s="7" t="s">
        <v>40</v>
      </c>
      <c r="I93" s="8" t="s">
        <v>245</v>
      </c>
      <c r="J93" s="7"/>
      <c r="K93" s="7"/>
      <c r="L93" s="48"/>
      <c r="M93" s="47"/>
      <c r="N93" s="48"/>
      <c r="O93" s="47"/>
      <c r="P93" s="48"/>
      <c r="Q93" s="49">
        <v>1</v>
      </c>
      <c r="R93" s="48">
        <v>1</v>
      </c>
      <c r="S93" s="10">
        <f t="shared" ref="S93" si="10">(R93/Q93)*100</f>
        <v>100</v>
      </c>
      <c r="T93" s="12">
        <v>0</v>
      </c>
      <c r="U93" s="12">
        <v>0</v>
      </c>
      <c r="V93" s="47" t="s">
        <v>466</v>
      </c>
    </row>
    <row r="94" spans="1:22" ht="85.5">
      <c r="A94" s="77"/>
      <c r="B94" s="71"/>
      <c r="C94" s="71"/>
      <c r="D94" s="8" t="s">
        <v>201</v>
      </c>
      <c r="E94" s="8" t="s">
        <v>201</v>
      </c>
      <c r="F94" s="8" t="s">
        <v>201</v>
      </c>
      <c r="G94" s="71"/>
      <c r="H94" s="7" t="s">
        <v>38</v>
      </c>
      <c r="I94" s="8" t="s">
        <v>185</v>
      </c>
      <c r="J94" s="7" t="s">
        <v>62</v>
      </c>
      <c r="K94" s="7"/>
      <c r="L94" s="48">
        <v>1905021</v>
      </c>
      <c r="M94" s="47" t="s">
        <v>284</v>
      </c>
      <c r="N94" s="48">
        <v>190502100</v>
      </c>
      <c r="O94" s="47" t="s">
        <v>285</v>
      </c>
      <c r="P94" s="48">
        <v>12</v>
      </c>
      <c r="Q94" s="49">
        <v>1</v>
      </c>
      <c r="R94" s="48">
        <v>0.8</v>
      </c>
      <c r="S94" s="10">
        <f t="shared" si="9"/>
        <v>80</v>
      </c>
      <c r="T94" s="12">
        <f>54990000/3</f>
        <v>18330000</v>
      </c>
      <c r="U94" s="12">
        <f>54990000/3</f>
        <v>18330000</v>
      </c>
      <c r="V94" s="47" t="s">
        <v>378</v>
      </c>
    </row>
    <row r="95" spans="1:22" ht="156.75">
      <c r="A95" s="76" t="s">
        <v>135</v>
      </c>
      <c r="B95" s="69" t="s">
        <v>235</v>
      </c>
      <c r="C95" s="69" t="s">
        <v>236</v>
      </c>
      <c r="D95" s="8" t="s">
        <v>201</v>
      </c>
      <c r="E95" s="8" t="s">
        <v>201</v>
      </c>
      <c r="F95" s="8" t="s">
        <v>201</v>
      </c>
      <c r="G95" s="7" t="s">
        <v>133</v>
      </c>
      <c r="H95" s="7" t="s">
        <v>134</v>
      </c>
      <c r="I95" s="8" t="s">
        <v>136</v>
      </c>
      <c r="J95" s="7" t="s">
        <v>260</v>
      </c>
      <c r="K95" s="7" t="s">
        <v>260</v>
      </c>
      <c r="L95" s="49" t="s">
        <v>260</v>
      </c>
      <c r="M95" s="47" t="s">
        <v>260</v>
      </c>
      <c r="N95" s="49" t="s">
        <v>260</v>
      </c>
      <c r="O95" s="47" t="s">
        <v>261</v>
      </c>
      <c r="P95" s="49" t="s">
        <v>260</v>
      </c>
      <c r="Q95" s="49">
        <v>1</v>
      </c>
      <c r="R95" s="48">
        <v>1</v>
      </c>
      <c r="S95" s="10">
        <f t="shared" si="9"/>
        <v>100</v>
      </c>
      <c r="T95" s="12">
        <v>0</v>
      </c>
      <c r="U95" s="12">
        <v>0</v>
      </c>
      <c r="V95" s="47" t="s">
        <v>464</v>
      </c>
    </row>
    <row r="96" spans="1:22" ht="99.75">
      <c r="A96" s="80"/>
      <c r="B96" s="70"/>
      <c r="C96" s="70"/>
      <c r="D96" s="76" t="s">
        <v>201</v>
      </c>
      <c r="E96" s="76"/>
      <c r="F96" s="76"/>
      <c r="G96" s="69" t="s">
        <v>137</v>
      </c>
      <c r="H96" s="69" t="s">
        <v>61</v>
      </c>
      <c r="I96" s="8" t="s">
        <v>105</v>
      </c>
      <c r="J96" s="7" t="s">
        <v>62</v>
      </c>
      <c r="K96" s="7" t="s">
        <v>63</v>
      </c>
      <c r="L96" s="48">
        <v>2201018</v>
      </c>
      <c r="M96" s="47" t="s">
        <v>64</v>
      </c>
      <c r="N96" s="48">
        <v>220101802</v>
      </c>
      <c r="O96" s="47" t="s">
        <v>65</v>
      </c>
      <c r="P96" s="48">
        <v>1</v>
      </c>
      <c r="Q96" s="78">
        <v>710</v>
      </c>
      <c r="R96" s="96">
        <v>710</v>
      </c>
      <c r="S96" s="98">
        <f t="shared" si="9"/>
        <v>100</v>
      </c>
      <c r="T96" s="57">
        <v>0</v>
      </c>
      <c r="U96" s="57">
        <v>0</v>
      </c>
      <c r="V96" s="47" t="s">
        <v>424</v>
      </c>
    </row>
    <row r="97" spans="1:22" ht="28.5">
      <c r="A97" s="80"/>
      <c r="B97" s="70"/>
      <c r="C97" s="70"/>
      <c r="D97" s="77"/>
      <c r="E97" s="77"/>
      <c r="F97" s="77"/>
      <c r="G97" s="70"/>
      <c r="H97" s="71"/>
      <c r="I97" s="8" t="s">
        <v>258</v>
      </c>
      <c r="J97" s="7" t="s">
        <v>260</v>
      </c>
      <c r="K97" s="7" t="s">
        <v>260</v>
      </c>
      <c r="L97" s="49" t="s">
        <v>260</v>
      </c>
      <c r="M97" s="47" t="s">
        <v>260</v>
      </c>
      <c r="N97" s="49" t="s">
        <v>260</v>
      </c>
      <c r="O97" s="47" t="s">
        <v>261</v>
      </c>
      <c r="P97" s="49" t="s">
        <v>260</v>
      </c>
      <c r="Q97" s="79"/>
      <c r="R97" s="97"/>
      <c r="S97" s="99"/>
      <c r="T97" s="57" t="s">
        <v>356</v>
      </c>
      <c r="U97" s="57" t="s">
        <v>356</v>
      </c>
      <c r="V97" s="47" t="s">
        <v>452</v>
      </c>
    </row>
    <row r="98" spans="1:22" ht="128.25">
      <c r="A98" s="80"/>
      <c r="B98" s="70"/>
      <c r="C98" s="70"/>
      <c r="D98" s="8" t="s">
        <v>201</v>
      </c>
      <c r="E98" s="8"/>
      <c r="F98" s="8"/>
      <c r="G98" s="70"/>
      <c r="H98" s="7" t="s">
        <v>138</v>
      </c>
      <c r="I98" s="8" t="s">
        <v>249</v>
      </c>
      <c r="J98" s="7" t="s">
        <v>260</v>
      </c>
      <c r="K98" s="7" t="s">
        <v>260</v>
      </c>
      <c r="L98" s="49" t="s">
        <v>260</v>
      </c>
      <c r="M98" s="47" t="s">
        <v>260</v>
      </c>
      <c r="N98" s="49" t="s">
        <v>260</v>
      </c>
      <c r="O98" s="47" t="s">
        <v>260</v>
      </c>
      <c r="P98" s="49" t="s">
        <v>260</v>
      </c>
      <c r="Q98" s="48">
        <v>12</v>
      </c>
      <c r="R98" s="48">
        <v>12</v>
      </c>
      <c r="S98" s="10">
        <f t="shared" ref="S98" si="11">(R98/Q98)*100</f>
        <v>100</v>
      </c>
      <c r="T98" s="12">
        <v>0</v>
      </c>
      <c r="U98" s="12">
        <v>0</v>
      </c>
      <c r="V98" s="47" t="s">
        <v>370</v>
      </c>
    </row>
    <row r="99" spans="1:22" ht="384.75">
      <c r="A99" s="80"/>
      <c r="B99" s="70"/>
      <c r="C99" s="70"/>
      <c r="D99" s="8" t="s">
        <v>201</v>
      </c>
      <c r="E99" s="8" t="s">
        <v>201</v>
      </c>
      <c r="F99" s="8"/>
      <c r="G99" s="70"/>
      <c r="H99" s="7" t="s">
        <v>139</v>
      </c>
      <c r="I99" s="8" t="s">
        <v>249</v>
      </c>
      <c r="J99" s="7" t="s">
        <v>62</v>
      </c>
      <c r="K99" s="7" t="s">
        <v>63</v>
      </c>
      <c r="L99" s="48">
        <v>2201074</v>
      </c>
      <c r="M99" s="47" t="s">
        <v>67</v>
      </c>
      <c r="N99" s="48">
        <v>220107400</v>
      </c>
      <c r="O99" s="47" t="s">
        <v>350</v>
      </c>
      <c r="P99" s="48">
        <v>94</v>
      </c>
      <c r="Q99" s="49">
        <v>85</v>
      </c>
      <c r="R99" s="49">
        <v>94</v>
      </c>
      <c r="S99" s="54">
        <f>(R99/Q99)*100</f>
        <v>110.58823529411765</v>
      </c>
      <c r="T99" s="57">
        <v>0</v>
      </c>
      <c r="U99" s="57">
        <v>0</v>
      </c>
      <c r="V99" s="47" t="s">
        <v>425</v>
      </c>
    </row>
    <row r="100" spans="1:22" ht="99.75">
      <c r="A100" s="80"/>
      <c r="B100" s="70"/>
      <c r="C100" s="70"/>
      <c r="D100" s="8" t="s">
        <v>201</v>
      </c>
      <c r="E100" s="8" t="s">
        <v>201</v>
      </c>
      <c r="F100" s="8" t="s">
        <v>201</v>
      </c>
      <c r="G100" s="71"/>
      <c r="H100" s="7" t="s">
        <v>140</v>
      </c>
      <c r="I100" s="8" t="s">
        <v>249</v>
      </c>
      <c r="J100" s="7" t="s">
        <v>62</v>
      </c>
      <c r="K100" s="7"/>
      <c r="L100" s="49" t="s">
        <v>288</v>
      </c>
      <c r="M100" s="47" t="s">
        <v>287</v>
      </c>
      <c r="N100" s="49" t="s">
        <v>290</v>
      </c>
      <c r="O100" s="47" t="s">
        <v>289</v>
      </c>
      <c r="P100" s="48">
        <v>1</v>
      </c>
      <c r="Q100" s="48">
        <v>1</v>
      </c>
      <c r="R100" s="48">
        <v>1</v>
      </c>
      <c r="S100" s="10">
        <f>(R100/Q100)*100</f>
        <v>100</v>
      </c>
      <c r="T100" s="58">
        <v>0</v>
      </c>
      <c r="U100" s="58">
        <v>0</v>
      </c>
      <c r="V100" s="47" t="s">
        <v>371</v>
      </c>
    </row>
    <row r="101" spans="1:22" ht="99.75">
      <c r="A101" s="80"/>
      <c r="B101" s="70"/>
      <c r="C101" s="70"/>
      <c r="D101" s="8"/>
      <c r="E101" s="8" t="s">
        <v>201</v>
      </c>
      <c r="F101" s="8" t="s">
        <v>201</v>
      </c>
      <c r="G101" s="69" t="s">
        <v>143</v>
      </c>
      <c r="H101" s="7" t="s">
        <v>144</v>
      </c>
      <c r="I101" s="8" t="s">
        <v>249</v>
      </c>
      <c r="J101" s="7" t="s">
        <v>62</v>
      </c>
      <c r="K101" s="7" t="s">
        <v>145</v>
      </c>
      <c r="L101" s="48">
        <v>2201006</v>
      </c>
      <c r="M101" s="47" t="s">
        <v>83</v>
      </c>
      <c r="N101" s="48">
        <v>220100600</v>
      </c>
      <c r="O101" s="47" t="s">
        <v>84</v>
      </c>
      <c r="P101" s="48">
        <v>54</v>
      </c>
      <c r="Q101" s="49">
        <v>1</v>
      </c>
      <c r="R101" s="49">
        <v>1</v>
      </c>
      <c r="S101" s="10">
        <f>(R101/Q101)*100</f>
        <v>100</v>
      </c>
      <c r="T101" s="57">
        <v>0</v>
      </c>
      <c r="U101" s="57">
        <v>0</v>
      </c>
      <c r="V101" s="47" t="s">
        <v>426</v>
      </c>
    </row>
    <row r="102" spans="1:22" ht="99.75">
      <c r="A102" s="80"/>
      <c r="B102" s="70"/>
      <c r="C102" s="70"/>
      <c r="D102" s="76"/>
      <c r="E102" s="76" t="s">
        <v>201</v>
      </c>
      <c r="F102" s="76" t="s">
        <v>201</v>
      </c>
      <c r="G102" s="70"/>
      <c r="H102" s="69" t="s">
        <v>141</v>
      </c>
      <c r="I102" s="8" t="s">
        <v>105</v>
      </c>
      <c r="J102" s="7" t="s">
        <v>62</v>
      </c>
      <c r="K102" s="7" t="s">
        <v>145</v>
      </c>
      <c r="L102" s="48">
        <v>2201006</v>
      </c>
      <c r="M102" s="47" t="s">
        <v>83</v>
      </c>
      <c r="N102" s="48">
        <v>220100600</v>
      </c>
      <c r="O102" s="47" t="s">
        <v>84</v>
      </c>
      <c r="P102" s="49">
        <v>1</v>
      </c>
      <c r="Q102" s="78">
        <v>1</v>
      </c>
      <c r="R102" s="78">
        <v>1</v>
      </c>
      <c r="S102" s="72">
        <f>(R102/Q102)*100</f>
        <v>100</v>
      </c>
      <c r="T102" s="57">
        <v>11540000</v>
      </c>
      <c r="U102" s="57">
        <v>11540000</v>
      </c>
      <c r="V102" s="47" t="s">
        <v>372</v>
      </c>
    </row>
    <row r="103" spans="1:22" ht="85.5">
      <c r="A103" s="80"/>
      <c r="B103" s="70"/>
      <c r="C103" s="70"/>
      <c r="D103" s="77"/>
      <c r="E103" s="77"/>
      <c r="F103" s="77"/>
      <c r="G103" s="70"/>
      <c r="H103" s="71"/>
      <c r="I103" s="8" t="s">
        <v>104</v>
      </c>
      <c r="J103" s="7" t="s">
        <v>62</v>
      </c>
      <c r="K103" s="7" t="s">
        <v>271</v>
      </c>
      <c r="L103" s="48">
        <v>3301085</v>
      </c>
      <c r="M103" s="47" t="s">
        <v>272</v>
      </c>
      <c r="N103" s="48">
        <v>330108500</v>
      </c>
      <c r="O103" s="47" t="s">
        <v>273</v>
      </c>
      <c r="P103" s="48">
        <v>270958</v>
      </c>
      <c r="Q103" s="79"/>
      <c r="R103" s="79"/>
      <c r="S103" s="73"/>
      <c r="T103" s="57">
        <v>11540000</v>
      </c>
      <c r="U103" s="57">
        <v>11540000</v>
      </c>
      <c r="V103" s="47" t="s">
        <v>358</v>
      </c>
    </row>
    <row r="104" spans="1:22" ht="313.5">
      <c r="A104" s="80"/>
      <c r="B104" s="70"/>
      <c r="C104" s="70"/>
      <c r="D104" s="8" t="s">
        <v>201</v>
      </c>
      <c r="E104" s="8" t="s">
        <v>201</v>
      </c>
      <c r="F104" s="8" t="s">
        <v>201</v>
      </c>
      <c r="G104" s="71"/>
      <c r="H104" s="7" t="s">
        <v>142</v>
      </c>
      <c r="I104" s="8" t="s">
        <v>249</v>
      </c>
      <c r="J104" s="7"/>
      <c r="K104" s="7"/>
      <c r="L104" s="48"/>
      <c r="M104" s="47"/>
      <c r="N104" s="48"/>
      <c r="O104" s="47"/>
      <c r="P104" s="48"/>
      <c r="Q104" s="48">
        <v>500</v>
      </c>
      <c r="R104" s="49">
        <v>454</v>
      </c>
      <c r="S104" s="13">
        <f>(R104/Q104)*100</f>
        <v>90.8</v>
      </c>
      <c r="T104" s="57">
        <v>0</v>
      </c>
      <c r="U104" s="57">
        <v>0</v>
      </c>
      <c r="V104" s="47" t="s">
        <v>427</v>
      </c>
    </row>
    <row r="105" spans="1:22" ht="85.5">
      <c r="A105" s="80"/>
      <c r="B105" s="70"/>
      <c r="C105" s="70"/>
      <c r="D105" s="8"/>
      <c r="E105" s="8" t="s">
        <v>201</v>
      </c>
      <c r="F105" s="8" t="s">
        <v>201</v>
      </c>
      <c r="G105" s="69" t="s">
        <v>146</v>
      </c>
      <c r="H105" s="7" t="s">
        <v>147</v>
      </c>
      <c r="I105" s="8" t="s">
        <v>249</v>
      </c>
      <c r="J105" s="3"/>
      <c r="K105" s="3"/>
      <c r="L105" s="48"/>
      <c r="M105" s="48"/>
      <c r="N105" s="48"/>
      <c r="O105" s="48"/>
      <c r="P105" s="48"/>
      <c r="Q105" s="49">
        <v>1</v>
      </c>
      <c r="R105" s="49">
        <v>1</v>
      </c>
      <c r="S105" s="10">
        <f t="shared" ref="S105:S110" si="12">(R105/Q105)*100</f>
        <v>100</v>
      </c>
      <c r="T105" s="57">
        <v>0</v>
      </c>
      <c r="U105" s="57">
        <v>0</v>
      </c>
      <c r="V105" s="47" t="s">
        <v>428</v>
      </c>
    </row>
    <row r="106" spans="1:22" ht="185.25">
      <c r="A106" s="80"/>
      <c r="B106" s="70"/>
      <c r="C106" s="70"/>
      <c r="D106" s="8"/>
      <c r="E106" s="8" t="s">
        <v>201</v>
      </c>
      <c r="F106" s="8" t="s">
        <v>201</v>
      </c>
      <c r="G106" s="70"/>
      <c r="H106" s="7" t="s">
        <v>148</v>
      </c>
      <c r="I106" s="8" t="s">
        <v>249</v>
      </c>
      <c r="J106" s="3"/>
      <c r="K106" s="3"/>
      <c r="L106" s="48"/>
      <c r="M106" s="48"/>
      <c r="N106" s="48"/>
      <c r="O106" s="48"/>
      <c r="P106" s="48"/>
      <c r="Q106" s="49">
        <v>54</v>
      </c>
      <c r="R106" s="49">
        <v>54</v>
      </c>
      <c r="S106" s="10">
        <f t="shared" si="12"/>
        <v>100</v>
      </c>
      <c r="T106" s="57">
        <v>0</v>
      </c>
      <c r="U106" s="57">
        <v>0</v>
      </c>
      <c r="V106" s="47" t="s">
        <v>393</v>
      </c>
    </row>
    <row r="107" spans="1:22" ht="71.25">
      <c r="A107" s="80"/>
      <c r="B107" s="70"/>
      <c r="C107" s="70"/>
      <c r="D107" s="8" t="s">
        <v>201</v>
      </c>
      <c r="E107" s="8" t="s">
        <v>201</v>
      </c>
      <c r="F107" s="8" t="s">
        <v>201</v>
      </c>
      <c r="G107" s="71"/>
      <c r="H107" s="7" t="s">
        <v>149</v>
      </c>
      <c r="I107" s="8" t="s">
        <v>249</v>
      </c>
      <c r="J107" s="3"/>
      <c r="K107" s="3"/>
      <c r="L107" s="48"/>
      <c r="M107" s="48"/>
      <c r="N107" s="48"/>
      <c r="O107" s="48"/>
      <c r="P107" s="48"/>
      <c r="Q107" s="49">
        <v>54</v>
      </c>
      <c r="R107" s="49">
        <v>54</v>
      </c>
      <c r="S107" s="10">
        <f t="shared" si="12"/>
        <v>100</v>
      </c>
      <c r="T107" s="57">
        <v>0</v>
      </c>
      <c r="U107" s="57">
        <v>0</v>
      </c>
      <c r="V107" s="47" t="s">
        <v>361</v>
      </c>
    </row>
    <row r="108" spans="1:22" ht="171">
      <c r="A108" s="80"/>
      <c r="B108" s="70"/>
      <c r="C108" s="70"/>
      <c r="D108" s="8" t="s">
        <v>201</v>
      </c>
      <c r="E108" s="8" t="s">
        <v>201</v>
      </c>
      <c r="F108" s="8" t="s">
        <v>201</v>
      </c>
      <c r="G108" s="69" t="s">
        <v>150</v>
      </c>
      <c r="H108" s="7" t="s">
        <v>151</v>
      </c>
      <c r="I108" s="8" t="s">
        <v>210</v>
      </c>
      <c r="J108" s="7" t="s">
        <v>339</v>
      </c>
      <c r="K108" s="7" t="s">
        <v>250</v>
      </c>
      <c r="L108" s="48">
        <v>452001</v>
      </c>
      <c r="M108" s="47" t="s">
        <v>251</v>
      </c>
      <c r="N108" s="48">
        <v>45200109</v>
      </c>
      <c r="O108" s="47" t="s">
        <v>340</v>
      </c>
      <c r="P108" s="48">
        <v>12</v>
      </c>
      <c r="Q108" s="49">
        <v>12</v>
      </c>
      <c r="R108" s="49">
        <v>12</v>
      </c>
      <c r="S108" s="13">
        <f t="shared" si="12"/>
        <v>100</v>
      </c>
      <c r="T108" s="57">
        <v>57630000</v>
      </c>
      <c r="U108" s="57">
        <v>57630000</v>
      </c>
      <c r="V108" s="47" t="s">
        <v>373</v>
      </c>
    </row>
    <row r="109" spans="1:22" ht="270.75">
      <c r="A109" s="77"/>
      <c r="B109" s="71"/>
      <c r="C109" s="71"/>
      <c r="D109" s="8"/>
      <c r="E109" s="8" t="s">
        <v>201</v>
      </c>
      <c r="F109" s="8" t="s">
        <v>201</v>
      </c>
      <c r="G109" s="71"/>
      <c r="H109" s="7" t="s">
        <v>153</v>
      </c>
      <c r="I109" s="8" t="s">
        <v>210</v>
      </c>
      <c r="J109" s="7" t="s">
        <v>339</v>
      </c>
      <c r="K109" s="7" t="s">
        <v>250</v>
      </c>
      <c r="L109" s="48">
        <v>452001</v>
      </c>
      <c r="M109" s="47" t="s">
        <v>251</v>
      </c>
      <c r="N109" s="48">
        <v>45200109</v>
      </c>
      <c r="O109" s="47" t="s">
        <v>340</v>
      </c>
      <c r="P109" s="48">
        <v>12</v>
      </c>
      <c r="Q109" s="49">
        <v>12</v>
      </c>
      <c r="R109" s="49">
        <v>12</v>
      </c>
      <c r="S109" s="54">
        <f t="shared" si="12"/>
        <v>100</v>
      </c>
      <c r="T109" s="57">
        <v>4000000</v>
      </c>
      <c r="U109" s="57">
        <v>4000000</v>
      </c>
      <c r="V109" s="47" t="s">
        <v>429</v>
      </c>
    </row>
    <row r="110" spans="1:22" ht="82.9" customHeight="1">
      <c r="A110" s="76" t="s">
        <v>154</v>
      </c>
      <c r="B110" s="69" t="s">
        <v>237</v>
      </c>
      <c r="C110" s="69" t="s">
        <v>238</v>
      </c>
      <c r="D110" s="76"/>
      <c r="E110" s="76"/>
      <c r="F110" s="76" t="s">
        <v>201</v>
      </c>
      <c r="G110" s="69" t="s">
        <v>155</v>
      </c>
      <c r="H110" s="69" t="s">
        <v>156</v>
      </c>
      <c r="I110" s="8" t="s">
        <v>185</v>
      </c>
      <c r="J110" s="7" t="s">
        <v>62</v>
      </c>
      <c r="K110" s="7"/>
      <c r="L110" s="48">
        <v>4102038</v>
      </c>
      <c r="M110" s="47" t="s">
        <v>298</v>
      </c>
      <c r="N110" s="48">
        <v>410203800</v>
      </c>
      <c r="O110" s="47" t="s">
        <v>299</v>
      </c>
      <c r="P110" s="48">
        <v>40</v>
      </c>
      <c r="Q110" s="78">
        <v>1</v>
      </c>
      <c r="R110" s="78">
        <v>1</v>
      </c>
      <c r="S110" s="72">
        <f t="shared" si="12"/>
        <v>100</v>
      </c>
      <c r="T110" s="57">
        <v>2885000</v>
      </c>
      <c r="U110" s="57">
        <v>2885000</v>
      </c>
      <c r="V110" s="47" t="s">
        <v>363</v>
      </c>
    </row>
    <row r="111" spans="1:22" ht="409.5">
      <c r="A111" s="80"/>
      <c r="B111" s="70"/>
      <c r="C111" s="70"/>
      <c r="D111" s="77"/>
      <c r="E111" s="77"/>
      <c r="F111" s="77"/>
      <c r="G111" s="71"/>
      <c r="H111" s="71"/>
      <c r="I111" s="8" t="s">
        <v>258</v>
      </c>
      <c r="J111" s="7" t="s">
        <v>260</v>
      </c>
      <c r="K111" s="7" t="s">
        <v>260</v>
      </c>
      <c r="L111" s="49" t="s">
        <v>260</v>
      </c>
      <c r="M111" s="47" t="s">
        <v>260</v>
      </c>
      <c r="N111" s="49" t="s">
        <v>260</v>
      </c>
      <c r="O111" s="47" t="s">
        <v>260</v>
      </c>
      <c r="P111" s="49" t="s">
        <v>260</v>
      </c>
      <c r="Q111" s="79"/>
      <c r="R111" s="79"/>
      <c r="S111" s="73"/>
      <c r="T111" s="57">
        <v>4687752991</v>
      </c>
      <c r="U111" s="57">
        <v>4436209485</v>
      </c>
      <c r="V111" s="47" t="s">
        <v>453</v>
      </c>
    </row>
    <row r="112" spans="1:22" ht="110.45" customHeight="1">
      <c r="A112" s="80"/>
      <c r="B112" s="70"/>
      <c r="C112" s="70"/>
      <c r="D112" s="76"/>
      <c r="E112" s="76"/>
      <c r="F112" s="76" t="s">
        <v>201</v>
      </c>
      <c r="G112" s="69" t="s">
        <v>157</v>
      </c>
      <c r="H112" s="69" t="s">
        <v>158</v>
      </c>
      <c r="I112" s="8" t="s">
        <v>209</v>
      </c>
      <c r="J112" s="7" t="s">
        <v>62</v>
      </c>
      <c r="K112" s="7"/>
      <c r="L112" s="48">
        <v>4102038</v>
      </c>
      <c r="M112" s="47" t="s">
        <v>298</v>
      </c>
      <c r="N112" s="48">
        <v>410203800</v>
      </c>
      <c r="O112" s="47" t="s">
        <v>299</v>
      </c>
      <c r="P112" s="48">
        <v>40</v>
      </c>
      <c r="Q112" s="78">
        <v>1</v>
      </c>
      <c r="R112" s="78">
        <v>1</v>
      </c>
      <c r="S112" s="72">
        <f>(R112/Q112)*100</f>
        <v>100</v>
      </c>
      <c r="T112" s="57">
        <v>0</v>
      </c>
      <c r="U112" s="57">
        <v>0</v>
      </c>
      <c r="V112" s="47" t="s">
        <v>436</v>
      </c>
    </row>
    <row r="113" spans="1:22" ht="199.5">
      <c r="A113" s="80"/>
      <c r="B113" s="70"/>
      <c r="C113" s="70"/>
      <c r="D113" s="77"/>
      <c r="E113" s="77"/>
      <c r="F113" s="77"/>
      <c r="G113" s="71"/>
      <c r="H113" s="71"/>
      <c r="I113" s="8" t="s">
        <v>258</v>
      </c>
      <c r="J113" s="7" t="s">
        <v>260</v>
      </c>
      <c r="K113" s="7" t="s">
        <v>260</v>
      </c>
      <c r="L113" s="49" t="s">
        <v>260</v>
      </c>
      <c r="M113" s="47" t="s">
        <v>260</v>
      </c>
      <c r="N113" s="49" t="s">
        <v>260</v>
      </c>
      <c r="O113" s="47" t="s">
        <v>260</v>
      </c>
      <c r="P113" s="49" t="s">
        <v>260</v>
      </c>
      <c r="Q113" s="79"/>
      <c r="R113" s="79"/>
      <c r="S113" s="73"/>
      <c r="T113" s="57">
        <v>0</v>
      </c>
      <c r="U113" s="57">
        <v>0</v>
      </c>
      <c r="V113" s="47" t="s">
        <v>454</v>
      </c>
    </row>
    <row r="114" spans="1:22" ht="103.9" customHeight="1">
      <c r="A114" s="80"/>
      <c r="B114" s="70"/>
      <c r="C114" s="70"/>
      <c r="D114" s="8" t="s">
        <v>201</v>
      </c>
      <c r="E114" s="8" t="s">
        <v>201</v>
      </c>
      <c r="F114" s="8" t="s">
        <v>201</v>
      </c>
      <c r="G114" s="7" t="s">
        <v>159</v>
      </c>
      <c r="H114" s="7" t="s">
        <v>160</v>
      </c>
      <c r="I114" s="8" t="s">
        <v>380</v>
      </c>
      <c r="J114" s="7" t="s">
        <v>252</v>
      </c>
      <c r="K114" s="7" t="s">
        <v>253</v>
      </c>
      <c r="L114" s="48">
        <v>4501024</v>
      </c>
      <c r="M114" s="47" t="s">
        <v>166</v>
      </c>
      <c r="N114" s="49" t="s">
        <v>167</v>
      </c>
      <c r="O114" s="47" t="s">
        <v>168</v>
      </c>
      <c r="P114" s="48">
        <v>10</v>
      </c>
      <c r="Q114" s="49">
        <v>1</v>
      </c>
      <c r="R114" s="49">
        <v>1</v>
      </c>
      <c r="S114" s="10">
        <f t="shared" ref="S114:S128" si="13">(R114/Q114)*100</f>
        <v>100</v>
      </c>
      <c r="T114" s="57" t="s">
        <v>356</v>
      </c>
      <c r="U114" s="57" t="s">
        <v>357</v>
      </c>
      <c r="V114" s="47" t="s">
        <v>379</v>
      </c>
    </row>
    <row r="115" spans="1:22" ht="97.9" customHeight="1">
      <c r="A115" s="80"/>
      <c r="B115" s="70"/>
      <c r="C115" s="70"/>
      <c r="D115" s="8" t="s">
        <v>201</v>
      </c>
      <c r="E115" s="8" t="s">
        <v>201</v>
      </c>
      <c r="F115" s="8" t="s">
        <v>201</v>
      </c>
      <c r="G115" s="69" t="s">
        <v>161</v>
      </c>
      <c r="H115" s="7" t="s">
        <v>162</v>
      </c>
      <c r="I115" s="8" t="s">
        <v>136</v>
      </c>
      <c r="J115" s="7" t="s">
        <v>260</v>
      </c>
      <c r="K115" s="7" t="s">
        <v>260</v>
      </c>
      <c r="L115" s="49" t="s">
        <v>260</v>
      </c>
      <c r="M115" s="47" t="s">
        <v>260</v>
      </c>
      <c r="N115" s="49" t="s">
        <v>260</v>
      </c>
      <c r="O115" s="47" t="s">
        <v>260</v>
      </c>
      <c r="P115" s="49" t="s">
        <v>260</v>
      </c>
      <c r="Q115" s="51">
        <v>1</v>
      </c>
      <c r="R115" s="51">
        <v>1</v>
      </c>
      <c r="S115" s="10">
        <f t="shared" si="13"/>
        <v>100</v>
      </c>
      <c r="T115" s="67">
        <v>15468353476</v>
      </c>
      <c r="U115" s="67">
        <v>14413888397</v>
      </c>
      <c r="V115" s="47" t="s">
        <v>455</v>
      </c>
    </row>
    <row r="116" spans="1:22" ht="85.5">
      <c r="A116" s="80"/>
      <c r="B116" s="70"/>
      <c r="C116" s="70"/>
      <c r="D116" s="8" t="s">
        <v>201</v>
      </c>
      <c r="E116" s="8" t="s">
        <v>201</v>
      </c>
      <c r="F116" s="8" t="s">
        <v>201</v>
      </c>
      <c r="G116" s="71"/>
      <c r="H116" s="7" t="s">
        <v>163</v>
      </c>
      <c r="I116" s="8" t="s">
        <v>136</v>
      </c>
      <c r="J116" s="7" t="s">
        <v>260</v>
      </c>
      <c r="K116" s="7" t="s">
        <v>260</v>
      </c>
      <c r="L116" s="49" t="s">
        <v>260</v>
      </c>
      <c r="M116" s="47" t="s">
        <v>260</v>
      </c>
      <c r="N116" s="49" t="s">
        <v>260</v>
      </c>
      <c r="O116" s="47" t="s">
        <v>260</v>
      </c>
      <c r="P116" s="49" t="s">
        <v>260</v>
      </c>
      <c r="Q116" s="51">
        <v>1</v>
      </c>
      <c r="R116" s="51">
        <v>1</v>
      </c>
      <c r="S116" s="10">
        <f t="shared" si="13"/>
        <v>100</v>
      </c>
      <c r="T116" s="68"/>
      <c r="U116" s="68"/>
      <c r="V116" s="47" t="s">
        <v>456</v>
      </c>
    </row>
    <row r="117" spans="1:22" ht="171">
      <c r="A117" s="80"/>
      <c r="B117" s="71"/>
      <c r="C117" s="71"/>
      <c r="D117" s="8" t="s">
        <v>201</v>
      </c>
      <c r="E117" s="8" t="s">
        <v>201</v>
      </c>
      <c r="F117" s="8" t="s">
        <v>201</v>
      </c>
      <c r="G117" s="7" t="s">
        <v>164</v>
      </c>
      <c r="H117" s="7" t="s">
        <v>165</v>
      </c>
      <c r="I117" s="8" t="s">
        <v>152</v>
      </c>
      <c r="J117" s="7" t="s">
        <v>252</v>
      </c>
      <c r="K117" s="7" t="s">
        <v>253</v>
      </c>
      <c r="L117" s="48">
        <v>4501024</v>
      </c>
      <c r="M117" s="47" t="s">
        <v>166</v>
      </c>
      <c r="N117" s="49" t="s">
        <v>167</v>
      </c>
      <c r="O117" s="47" t="s">
        <v>168</v>
      </c>
      <c r="P117" s="48">
        <v>10</v>
      </c>
      <c r="Q117" s="48">
        <v>1</v>
      </c>
      <c r="R117" s="48">
        <v>1</v>
      </c>
      <c r="S117" s="10">
        <f t="shared" si="13"/>
        <v>100</v>
      </c>
      <c r="T117" s="57">
        <v>3000000</v>
      </c>
      <c r="U117" s="57">
        <v>3000000</v>
      </c>
      <c r="V117" s="47" t="s">
        <v>430</v>
      </c>
    </row>
    <row r="118" spans="1:22" ht="71.25">
      <c r="A118" s="80"/>
      <c r="B118" s="69" t="s">
        <v>239</v>
      </c>
      <c r="C118" s="69" t="s">
        <v>240</v>
      </c>
      <c r="D118" s="8"/>
      <c r="E118" s="8" t="s">
        <v>201</v>
      </c>
      <c r="F118" s="8" t="s">
        <v>201</v>
      </c>
      <c r="G118" s="7" t="s">
        <v>169</v>
      </c>
      <c r="H118" s="7" t="s">
        <v>344</v>
      </c>
      <c r="I118" s="8" t="s">
        <v>209</v>
      </c>
      <c r="J118" s="7" t="s">
        <v>62</v>
      </c>
      <c r="K118" s="7"/>
      <c r="L118" s="48">
        <v>3604006</v>
      </c>
      <c r="M118" s="47" t="s">
        <v>300</v>
      </c>
      <c r="N118" s="48" t="s">
        <v>301</v>
      </c>
      <c r="O118" s="47" t="s">
        <v>277</v>
      </c>
      <c r="P118" s="48">
        <v>800</v>
      </c>
      <c r="Q118" s="48">
        <v>12</v>
      </c>
      <c r="R118" s="48">
        <v>12</v>
      </c>
      <c r="S118" s="13">
        <f t="shared" si="13"/>
        <v>100</v>
      </c>
      <c r="T118" s="57">
        <f>2250000*8/4</f>
        <v>4500000</v>
      </c>
      <c r="U118" s="57">
        <f>2250000*8/4</f>
        <v>4500000</v>
      </c>
      <c r="V118" s="47" t="s">
        <v>431</v>
      </c>
    </row>
    <row r="119" spans="1:22" ht="99.75">
      <c r="A119" s="80"/>
      <c r="B119" s="70"/>
      <c r="C119" s="70"/>
      <c r="D119" s="8"/>
      <c r="E119" s="8" t="s">
        <v>201</v>
      </c>
      <c r="F119" s="8" t="s">
        <v>201</v>
      </c>
      <c r="G119" s="7" t="s">
        <v>170</v>
      </c>
      <c r="H119" s="7" t="s">
        <v>345</v>
      </c>
      <c r="I119" s="8" t="s">
        <v>209</v>
      </c>
      <c r="J119" s="7" t="s">
        <v>62</v>
      </c>
      <c r="K119" s="7"/>
      <c r="L119" s="48">
        <v>3604006</v>
      </c>
      <c r="M119" s="47" t="s">
        <v>300</v>
      </c>
      <c r="N119" s="48" t="s">
        <v>301</v>
      </c>
      <c r="O119" s="47" t="s">
        <v>277</v>
      </c>
      <c r="P119" s="48">
        <v>800</v>
      </c>
      <c r="Q119" s="48">
        <v>1</v>
      </c>
      <c r="R119" s="48">
        <v>1</v>
      </c>
      <c r="S119" s="10">
        <f t="shared" si="13"/>
        <v>100</v>
      </c>
      <c r="T119" s="57">
        <f>2250000*8/4</f>
        <v>4500000</v>
      </c>
      <c r="U119" s="57">
        <f>2250000*8/4</f>
        <v>4500000</v>
      </c>
      <c r="V119" s="47" t="s">
        <v>437</v>
      </c>
    </row>
    <row r="120" spans="1:22" ht="213.75">
      <c r="A120" s="80"/>
      <c r="B120" s="70"/>
      <c r="C120" s="70"/>
      <c r="D120" s="8"/>
      <c r="E120" s="8" t="s">
        <v>201</v>
      </c>
      <c r="F120" s="8" t="s">
        <v>201</v>
      </c>
      <c r="G120" s="69" t="s">
        <v>171</v>
      </c>
      <c r="H120" s="7" t="s">
        <v>172</v>
      </c>
      <c r="I120" s="8" t="s">
        <v>209</v>
      </c>
      <c r="J120" s="7" t="s">
        <v>62</v>
      </c>
      <c r="K120" s="7"/>
      <c r="L120" s="48">
        <v>3604006</v>
      </c>
      <c r="M120" s="47" t="s">
        <v>300</v>
      </c>
      <c r="N120" s="48" t="s">
        <v>301</v>
      </c>
      <c r="O120" s="47" t="s">
        <v>277</v>
      </c>
      <c r="P120" s="48">
        <v>800</v>
      </c>
      <c r="Q120" s="48">
        <v>1</v>
      </c>
      <c r="R120" s="48">
        <v>1</v>
      </c>
      <c r="S120" s="10">
        <f t="shared" si="13"/>
        <v>100</v>
      </c>
      <c r="T120" s="57">
        <v>0</v>
      </c>
      <c r="U120" s="57">
        <v>0</v>
      </c>
      <c r="V120" s="47" t="s">
        <v>432</v>
      </c>
    </row>
    <row r="121" spans="1:22" ht="142.5">
      <c r="A121" s="80"/>
      <c r="B121" s="70"/>
      <c r="C121" s="70"/>
      <c r="D121" s="8"/>
      <c r="E121" s="8" t="s">
        <v>201</v>
      </c>
      <c r="F121" s="8" t="s">
        <v>201</v>
      </c>
      <c r="G121" s="71"/>
      <c r="H121" s="7" t="s">
        <v>173</v>
      </c>
      <c r="I121" s="8" t="s">
        <v>209</v>
      </c>
      <c r="J121" s="7" t="s">
        <v>62</v>
      </c>
      <c r="K121" s="7"/>
      <c r="L121" s="48">
        <v>3604006</v>
      </c>
      <c r="M121" s="47" t="s">
        <v>300</v>
      </c>
      <c r="N121" s="48" t="s">
        <v>301</v>
      </c>
      <c r="O121" s="47" t="s">
        <v>277</v>
      </c>
      <c r="P121" s="48">
        <v>800</v>
      </c>
      <c r="Q121" s="48">
        <v>1</v>
      </c>
      <c r="R121" s="48">
        <v>1</v>
      </c>
      <c r="S121" s="10">
        <f t="shared" si="13"/>
        <v>100</v>
      </c>
      <c r="T121" s="57">
        <f>2250000*8/4</f>
        <v>4500000</v>
      </c>
      <c r="U121" s="57">
        <f>14670000/4</f>
        <v>3667500</v>
      </c>
      <c r="V121" s="47" t="s">
        <v>438</v>
      </c>
    </row>
    <row r="122" spans="1:22" ht="213.75">
      <c r="A122" s="80"/>
      <c r="B122" s="70"/>
      <c r="C122" s="70"/>
      <c r="D122" s="8"/>
      <c r="E122" s="8" t="s">
        <v>201</v>
      </c>
      <c r="F122" s="8" t="s">
        <v>201</v>
      </c>
      <c r="G122" s="69" t="s">
        <v>174</v>
      </c>
      <c r="H122" s="7" t="s">
        <v>172</v>
      </c>
      <c r="I122" s="8" t="s">
        <v>209</v>
      </c>
      <c r="J122" s="7" t="s">
        <v>62</v>
      </c>
      <c r="K122" s="7"/>
      <c r="L122" s="48">
        <v>3604006</v>
      </c>
      <c r="M122" s="47" t="s">
        <v>300</v>
      </c>
      <c r="N122" s="48" t="s">
        <v>301</v>
      </c>
      <c r="O122" s="47" t="s">
        <v>277</v>
      </c>
      <c r="P122" s="48">
        <v>800</v>
      </c>
      <c r="Q122" s="48">
        <v>1</v>
      </c>
      <c r="R122" s="48">
        <v>1</v>
      </c>
      <c r="S122" s="10">
        <f t="shared" si="13"/>
        <v>100</v>
      </c>
      <c r="T122" s="57">
        <v>0</v>
      </c>
      <c r="U122" s="57">
        <v>0</v>
      </c>
      <c r="V122" s="47" t="s">
        <v>432</v>
      </c>
    </row>
    <row r="123" spans="1:22" ht="142.5">
      <c r="A123" s="80"/>
      <c r="B123" s="70"/>
      <c r="C123" s="70"/>
      <c r="D123" s="8"/>
      <c r="E123" s="8" t="s">
        <v>201</v>
      </c>
      <c r="F123" s="8" t="s">
        <v>201</v>
      </c>
      <c r="G123" s="71"/>
      <c r="H123" s="7" t="s">
        <v>175</v>
      </c>
      <c r="I123" s="8" t="s">
        <v>209</v>
      </c>
      <c r="J123" s="7" t="s">
        <v>62</v>
      </c>
      <c r="K123" s="7"/>
      <c r="L123" s="48">
        <v>3604006</v>
      </c>
      <c r="M123" s="47" t="s">
        <v>300</v>
      </c>
      <c r="N123" s="48" t="s">
        <v>301</v>
      </c>
      <c r="O123" s="47" t="s">
        <v>277</v>
      </c>
      <c r="P123" s="48">
        <v>800</v>
      </c>
      <c r="Q123" s="48">
        <v>1</v>
      </c>
      <c r="R123" s="48">
        <v>1</v>
      </c>
      <c r="S123" s="10">
        <f t="shared" si="13"/>
        <v>100</v>
      </c>
      <c r="T123" s="57">
        <f>2250000*8/4</f>
        <v>4500000</v>
      </c>
      <c r="U123" s="57">
        <f>2250000*8/4</f>
        <v>4500000</v>
      </c>
      <c r="V123" s="47" t="s">
        <v>438</v>
      </c>
    </row>
    <row r="124" spans="1:22" ht="114">
      <c r="A124" s="80"/>
      <c r="B124" s="70"/>
      <c r="C124" s="70"/>
      <c r="D124" s="8"/>
      <c r="E124" s="8" t="s">
        <v>201</v>
      </c>
      <c r="F124" s="8" t="s">
        <v>201</v>
      </c>
      <c r="G124" s="7" t="s">
        <v>176</v>
      </c>
      <c r="H124" s="7" t="s">
        <v>177</v>
      </c>
      <c r="I124" s="8" t="s">
        <v>209</v>
      </c>
      <c r="J124" s="7" t="s">
        <v>62</v>
      </c>
      <c r="K124" s="7"/>
      <c r="L124" s="48">
        <v>3604006</v>
      </c>
      <c r="M124" s="47" t="s">
        <v>300</v>
      </c>
      <c r="N124" s="48" t="s">
        <v>301</v>
      </c>
      <c r="O124" s="47" t="s">
        <v>277</v>
      </c>
      <c r="P124" s="48">
        <v>800</v>
      </c>
      <c r="Q124" s="48">
        <v>1</v>
      </c>
      <c r="R124" s="48">
        <v>1</v>
      </c>
      <c r="S124" s="10">
        <f t="shared" si="13"/>
        <v>100</v>
      </c>
      <c r="T124" s="57">
        <f>2250000*8/4</f>
        <v>4500000</v>
      </c>
      <c r="U124" s="57">
        <f>2250000*8/4</f>
        <v>4500000</v>
      </c>
      <c r="V124" s="47" t="s">
        <v>437</v>
      </c>
    </row>
    <row r="125" spans="1:22" ht="99.75">
      <c r="A125" s="80"/>
      <c r="B125" s="70"/>
      <c r="C125" s="70"/>
      <c r="D125" s="8" t="s">
        <v>201</v>
      </c>
      <c r="E125" s="8" t="s">
        <v>201</v>
      </c>
      <c r="F125" s="8" t="s">
        <v>201</v>
      </c>
      <c r="G125" s="7" t="s">
        <v>178</v>
      </c>
      <c r="H125" s="7" t="s">
        <v>179</v>
      </c>
      <c r="I125" s="8" t="s">
        <v>183</v>
      </c>
      <c r="J125" s="7" t="s">
        <v>260</v>
      </c>
      <c r="K125" s="7" t="s">
        <v>260</v>
      </c>
      <c r="L125" s="49" t="s">
        <v>260</v>
      </c>
      <c r="M125" s="47" t="s">
        <v>260</v>
      </c>
      <c r="N125" s="49" t="s">
        <v>260</v>
      </c>
      <c r="O125" s="47" t="s">
        <v>260</v>
      </c>
      <c r="P125" s="49" t="s">
        <v>260</v>
      </c>
      <c r="Q125" s="51">
        <v>1</v>
      </c>
      <c r="R125" s="51">
        <v>1</v>
      </c>
      <c r="S125" s="10">
        <f t="shared" si="13"/>
        <v>100</v>
      </c>
      <c r="T125" s="57" t="s">
        <v>451</v>
      </c>
      <c r="U125" s="57" t="s">
        <v>451</v>
      </c>
      <c r="V125" s="47" t="s">
        <v>457</v>
      </c>
    </row>
    <row r="126" spans="1:22" ht="133.15" customHeight="1">
      <c r="A126" s="80"/>
      <c r="B126" s="70"/>
      <c r="C126" s="70"/>
      <c r="D126" s="8"/>
      <c r="E126" s="8" t="s">
        <v>201</v>
      </c>
      <c r="F126" s="8" t="s">
        <v>201</v>
      </c>
      <c r="G126" s="69" t="s">
        <v>180</v>
      </c>
      <c r="H126" s="7" t="s">
        <v>181</v>
      </c>
      <c r="I126" s="8" t="s">
        <v>183</v>
      </c>
      <c r="J126" s="7" t="s">
        <v>260</v>
      </c>
      <c r="K126" s="7" t="s">
        <v>260</v>
      </c>
      <c r="L126" s="49" t="s">
        <v>260</v>
      </c>
      <c r="M126" s="47" t="s">
        <v>260</v>
      </c>
      <c r="N126" s="49" t="s">
        <v>260</v>
      </c>
      <c r="O126" s="47" t="s">
        <v>260</v>
      </c>
      <c r="P126" s="49" t="s">
        <v>260</v>
      </c>
      <c r="Q126" s="49">
        <v>1</v>
      </c>
      <c r="R126" s="49">
        <v>1</v>
      </c>
      <c r="S126" s="10">
        <f t="shared" si="13"/>
        <v>100</v>
      </c>
      <c r="T126" s="57" t="s">
        <v>451</v>
      </c>
      <c r="U126" s="57" t="s">
        <v>451</v>
      </c>
      <c r="V126" s="47" t="s">
        <v>458</v>
      </c>
    </row>
    <row r="127" spans="1:22" ht="409.5">
      <c r="A127" s="80"/>
      <c r="B127" s="70"/>
      <c r="C127" s="70"/>
      <c r="D127" s="8"/>
      <c r="E127" s="8" t="s">
        <v>201</v>
      </c>
      <c r="F127" s="8" t="s">
        <v>201</v>
      </c>
      <c r="G127" s="70"/>
      <c r="H127" s="61" t="s">
        <v>182</v>
      </c>
      <c r="I127" s="65" t="s">
        <v>184</v>
      </c>
      <c r="J127" s="7" t="s">
        <v>263</v>
      </c>
      <c r="K127" s="7" t="s">
        <v>264</v>
      </c>
      <c r="L127" s="48">
        <v>27.5</v>
      </c>
      <c r="M127" s="47" t="s">
        <v>265</v>
      </c>
      <c r="N127" s="48"/>
      <c r="O127" s="47" t="s">
        <v>266</v>
      </c>
      <c r="P127" s="48">
        <v>12</v>
      </c>
      <c r="Q127" s="49">
        <v>1</v>
      </c>
      <c r="R127" s="48">
        <v>1</v>
      </c>
      <c r="S127" s="10">
        <f t="shared" si="13"/>
        <v>100</v>
      </c>
      <c r="T127" s="12">
        <v>6600000</v>
      </c>
      <c r="U127" s="12">
        <v>6600000</v>
      </c>
      <c r="V127" s="47" t="s">
        <v>445</v>
      </c>
    </row>
    <row r="128" spans="1:22" ht="71.25">
      <c r="A128" s="80"/>
      <c r="B128" s="69" t="s">
        <v>241</v>
      </c>
      <c r="C128" s="69" t="s">
        <v>242</v>
      </c>
      <c r="D128" s="76"/>
      <c r="E128" s="76" t="s">
        <v>201</v>
      </c>
      <c r="F128" s="76" t="s">
        <v>201</v>
      </c>
      <c r="G128" s="69" t="s">
        <v>186</v>
      </c>
      <c r="H128" s="69" t="s">
        <v>160</v>
      </c>
      <c r="I128" s="60" t="s">
        <v>302</v>
      </c>
      <c r="J128" s="7" t="s">
        <v>252</v>
      </c>
      <c r="K128" s="7" t="s">
        <v>355</v>
      </c>
      <c r="L128" s="49">
        <v>4501024</v>
      </c>
      <c r="M128" s="47" t="s">
        <v>166</v>
      </c>
      <c r="N128" s="49" t="s">
        <v>167</v>
      </c>
      <c r="O128" s="47" t="s">
        <v>168</v>
      </c>
      <c r="P128" s="48">
        <v>10</v>
      </c>
      <c r="Q128" s="78">
        <v>1</v>
      </c>
      <c r="R128" s="78">
        <v>1</v>
      </c>
      <c r="S128" s="72">
        <f t="shared" si="13"/>
        <v>100</v>
      </c>
      <c r="T128" s="12">
        <v>4000000</v>
      </c>
      <c r="U128" s="12">
        <v>4000000</v>
      </c>
      <c r="V128" s="55" t="s">
        <v>374</v>
      </c>
    </row>
    <row r="129" spans="1:22" ht="28.5">
      <c r="A129" s="80"/>
      <c r="B129" s="70"/>
      <c r="C129" s="70"/>
      <c r="D129" s="77"/>
      <c r="E129" s="77"/>
      <c r="F129" s="77"/>
      <c r="G129" s="70"/>
      <c r="H129" s="71"/>
      <c r="I129" s="60" t="s">
        <v>258</v>
      </c>
      <c r="J129" s="7" t="s">
        <v>260</v>
      </c>
      <c r="K129" s="7" t="s">
        <v>260</v>
      </c>
      <c r="L129" s="49" t="s">
        <v>260</v>
      </c>
      <c r="M129" s="47" t="s">
        <v>260</v>
      </c>
      <c r="N129" s="49" t="s">
        <v>260</v>
      </c>
      <c r="O129" s="47" t="s">
        <v>260</v>
      </c>
      <c r="P129" s="49" t="s">
        <v>260</v>
      </c>
      <c r="Q129" s="79"/>
      <c r="R129" s="79"/>
      <c r="S129" s="73"/>
      <c r="T129" s="57" t="s">
        <v>451</v>
      </c>
      <c r="U129" s="57" t="s">
        <v>451</v>
      </c>
      <c r="V129" s="47" t="s">
        <v>459</v>
      </c>
    </row>
    <row r="130" spans="1:22" ht="185.25">
      <c r="A130" s="80"/>
      <c r="B130" s="70"/>
      <c r="C130" s="70"/>
      <c r="D130" s="76" t="s">
        <v>201</v>
      </c>
      <c r="E130" s="76" t="s">
        <v>201</v>
      </c>
      <c r="F130" s="76"/>
      <c r="G130" s="70"/>
      <c r="H130" s="69" t="s">
        <v>187</v>
      </c>
      <c r="I130" s="8" t="s">
        <v>185</v>
      </c>
      <c r="J130" s="7" t="s">
        <v>62</v>
      </c>
      <c r="K130" s="7"/>
      <c r="L130" s="49" t="s">
        <v>296</v>
      </c>
      <c r="M130" s="47" t="s">
        <v>294</v>
      </c>
      <c r="N130" s="49" t="s">
        <v>297</v>
      </c>
      <c r="O130" s="47" t="s">
        <v>295</v>
      </c>
      <c r="P130" s="48">
        <v>1</v>
      </c>
      <c r="Q130" s="74">
        <v>1</v>
      </c>
      <c r="R130" s="74">
        <v>1</v>
      </c>
      <c r="S130" s="72">
        <f>(R130/Q130)*100</f>
        <v>100</v>
      </c>
      <c r="T130" s="12">
        <v>80000000</v>
      </c>
      <c r="U130" s="12">
        <v>0</v>
      </c>
      <c r="V130" s="47" t="s">
        <v>472</v>
      </c>
    </row>
    <row r="131" spans="1:22" ht="228">
      <c r="A131" s="80"/>
      <c r="B131" s="70"/>
      <c r="C131" s="70"/>
      <c r="D131" s="77"/>
      <c r="E131" s="77"/>
      <c r="F131" s="77"/>
      <c r="G131" s="71"/>
      <c r="H131" s="71"/>
      <c r="I131" s="8" t="s">
        <v>258</v>
      </c>
      <c r="J131" s="7" t="s">
        <v>260</v>
      </c>
      <c r="K131" s="7" t="s">
        <v>260</v>
      </c>
      <c r="L131" s="49" t="s">
        <v>260</v>
      </c>
      <c r="M131" s="47" t="s">
        <v>260</v>
      </c>
      <c r="N131" s="49" t="s">
        <v>260</v>
      </c>
      <c r="O131" s="47" t="s">
        <v>260</v>
      </c>
      <c r="P131" s="49" t="s">
        <v>260</v>
      </c>
      <c r="Q131" s="79"/>
      <c r="R131" s="75"/>
      <c r="S131" s="73"/>
      <c r="T131" s="12">
        <v>0</v>
      </c>
      <c r="U131" s="12">
        <v>0</v>
      </c>
      <c r="V131" s="47" t="s">
        <v>460</v>
      </c>
    </row>
    <row r="132" spans="1:22" ht="57">
      <c r="A132" s="80"/>
      <c r="B132" s="70"/>
      <c r="C132" s="70"/>
      <c r="D132" s="76"/>
      <c r="E132" s="76" t="s">
        <v>201</v>
      </c>
      <c r="F132" s="76" t="s">
        <v>201</v>
      </c>
      <c r="G132" s="69" t="s">
        <v>188</v>
      </c>
      <c r="H132" s="69" t="s">
        <v>346</v>
      </c>
      <c r="I132" s="8" t="s">
        <v>210</v>
      </c>
      <c r="J132" s="7" t="s">
        <v>62</v>
      </c>
      <c r="K132" s="7"/>
      <c r="L132" s="49" t="s">
        <v>296</v>
      </c>
      <c r="M132" s="47" t="s">
        <v>294</v>
      </c>
      <c r="N132" s="49" t="s">
        <v>297</v>
      </c>
      <c r="O132" s="47" t="s">
        <v>295</v>
      </c>
      <c r="P132" s="48">
        <v>1</v>
      </c>
      <c r="Q132" s="78">
        <v>1</v>
      </c>
      <c r="R132" s="78">
        <v>0.6</v>
      </c>
      <c r="S132" s="72">
        <f>(R132/Q132)*100</f>
        <v>60</v>
      </c>
      <c r="T132" s="12">
        <v>4000000</v>
      </c>
      <c r="U132" s="12">
        <v>4000000</v>
      </c>
      <c r="V132" s="55" t="s">
        <v>374</v>
      </c>
    </row>
    <row r="133" spans="1:22" ht="58.5" customHeight="1">
      <c r="A133" s="80"/>
      <c r="B133" s="70"/>
      <c r="C133" s="70"/>
      <c r="D133" s="77"/>
      <c r="E133" s="77"/>
      <c r="F133" s="77"/>
      <c r="G133" s="71"/>
      <c r="H133" s="71"/>
      <c r="I133" s="8" t="s">
        <v>258</v>
      </c>
      <c r="J133" s="7" t="s">
        <v>260</v>
      </c>
      <c r="K133" s="7" t="s">
        <v>260</v>
      </c>
      <c r="L133" s="49" t="s">
        <v>260</v>
      </c>
      <c r="M133" s="47" t="s">
        <v>260</v>
      </c>
      <c r="N133" s="49" t="s">
        <v>260</v>
      </c>
      <c r="O133" s="47" t="s">
        <v>260</v>
      </c>
      <c r="P133" s="49" t="s">
        <v>260</v>
      </c>
      <c r="Q133" s="79"/>
      <c r="R133" s="79"/>
      <c r="S133" s="73"/>
      <c r="T133" s="12">
        <v>0</v>
      </c>
      <c r="U133" s="12">
        <v>0</v>
      </c>
      <c r="V133" s="47" t="s">
        <v>461</v>
      </c>
    </row>
    <row r="134" spans="1:22" ht="142.5">
      <c r="A134" s="80"/>
      <c r="B134" s="71"/>
      <c r="C134" s="71"/>
      <c r="D134" s="8"/>
      <c r="E134" s="8" t="s">
        <v>201</v>
      </c>
      <c r="F134" s="8" t="s">
        <v>201</v>
      </c>
      <c r="G134" s="7" t="s">
        <v>189</v>
      </c>
      <c r="H134" s="7" t="s">
        <v>190</v>
      </c>
      <c r="I134" s="8" t="s">
        <v>439</v>
      </c>
      <c r="J134" s="7" t="s">
        <v>62</v>
      </c>
      <c r="K134" s="7"/>
      <c r="L134" s="49" t="s">
        <v>296</v>
      </c>
      <c r="M134" s="47" t="s">
        <v>294</v>
      </c>
      <c r="N134" s="49" t="s">
        <v>297</v>
      </c>
      <c r="O134" s="47" t="s">
        <v>295</v>
      </c>
      <c r="P134" s="48">
        <v>1</v>
      </c>
      <c r="Q134" s="48">
        <v>1</v>
      </c>
      <c r="R134" s="48">
        <v>0.6</v>
      </c>
      <c r="S134" s="10">
        <f>(R134/Q134)*100</f>
        <v>60</v>
      </c>
      <c r="T134" s="57" t="s">
        <v>356</v>
      </c>
      <c r="U134" s="57" t="s">
        <v>357</v>
      </c>
      <c r="V134" s="55" t="s">
        <v>440</v>
      </c>
    </row>
    <row r="135" spans="1:22" ht="106.15" customHeight="1">
      <c r="A135" s="80"/>
      <c r="B135" s="69" t="s">
        <v>243</v>
      </c>
      <c r="C135" s="69" t="s">
        <v>244</v>
      </c>
      <c r="D135" s="8" t="s">
        <v>201</v>
      </c>
      <c r="E135" s="8" t="s">
        <v>201</v>
      </c>
      <c r="F135" s="8" t="s">
        <v>201</v>
      </c>
      <c r="G135" s="7" t="s">
        <v>192</v>
      </c>
      <c r="H135" s="7" t="s">
        <v>191</v>
      </c>
      <c r="I135" s="8" t="s">
        <v>183</v>
      </c>
      <c r="J135" s="7" t="s">
        <v>260</v>
      </c>
      <c r="K135" s="7" t="s">
        <v>260</v>
      </c>
      <c r="L135" s="49" t="s">
        <v>260</v>
      </c>
      <c r="M135" s="47" t="s">
        <v>260</v>
      </c>
      <c r="N135" s="49" t="s">
        <v>260</v>
      </c>
      <c r="O135" s="47" t="s">
        <v>260</v>
      </c>
      <c r="P135" s="49" t="s">
        <v>260</v>
      </c>
      <c r="Q135" s="49">
        <v>4</v>
      </c>
      <c r="R135" s="48">
        <v>4</v>
      </c>
      <c r="S135" s="10">
        <f>(R135/Q135)*100</f>
        <v>100</v>
      </c>
      <c r="T135" s="12">
        <v>0</v>
      </c>
      <c r="U135" s="12">
        <v>0</v>
      </c>
      <c r="V135" s="47" t="s">
        <v>462</v>
      </c>
    </row>
    <row r="136" spans="1:22" ht="171">
      <c r="A136" s="80"/>
      <c r="B136" s="70"/>
      <c r="C136" s="70"/>
      <c r="D136" s="8"/>
      <c r="E136" s="8" t="s">
        <v>201</v>
      </c>
      <c r="F136" s="8" t="s">
        <v>201</v>
      </c>
      <c r="G136" s="7" t="s">
        <v>193</v>
      </c>
      <c r="H136" s="7" t="s">
        <v>194</v>
      </c>
      <c r="I136" s="8" t="s">
        <v>185</v>
      </c>
      <c r="J136" s="7" t="s">
        <v>62</v>
      </c>
      <c r="K136" s="7"/>
      <c r="L136" s="49" t="s">
        <v>296</v>
      </c>
      <c r="M136" s="47" t="s">
        <v>294</v>
      </c>
      <c r="N136" s="49" t="s">
        <v>297</v>
      </c>
      <c r="O136" s="47" t="s">
        <v>295</v>
      </c>
      <c r="P136" s="48">
        <v>1</v>
      </c>
      <c r="Q136" s="52">
        <v>1</v>
      </c>
      <c r="R136" s="52">
        <v>0.8</v>
      </c>
      <c r="S136" s="10">
        <f>(R136/Q136)*100</f>
        <v>80</v>
      </c>
      <c r="T136" s="12">
        <v>2250000</v>
      </c>
      <c r="U136" s="12">
        <v>2250000</v>
      </c>
      <c r="V136" s="47" t="s">
        <v>381</v>
      </c>
    </row>
    <row r="137" spans="1:22" ht="142.5">
      <c r="A137" s="77"/>
      <c r="B137" s="71"/>
      <c r="C137" s="71"/>
      <c r="D137" s="8" t="s">
        <v>201</v>
      </c>
      <c r="E137" s="8" t="s">
        <v>201</v>
      </c>
      <c r="F137" s="8" t="s">
        <v>201</v>
      </c>
      <c r="G137" s="7" t="s">
        <v>195</v>
      </c>
      <c r="H137" s="7" t="s">
        <v>196</v>
      </c>
      <c r="I137" s="8" t="s">
        <v>183</v>
      </c>
      <c r="J137" s="7" t="s">
        <v>260</v>
      </c>
      <c r="K137" s="7" t="s">
        <v>260</v>
      </c>
      <c r="L137" s="49" t="s">
        <v>260</v>
      </c>
      <c r="M137" s="47" t="s">
        <v>260</v>
      </c>
      <c r="N137" s="49" t="s">
        <v>260</v>
      </c>
      <c r="O137" s="47" t="s">
        <v>260</v>
      </c>
      <c r="P137" s="49" t="s">
        <v>260</v>
      </c>
      <c r="Q137" s="51">
        <v>1</v>
      </c>
      <c r="R137" s="48">
        <v>1</v>
      </c>
      <c r="S137" s="10">
        <f>(R137/Q137)*100</f>
        <v>100</v>
      </c>
      <c r="T137" s="12">
        <v>0</v>
      </c>
      <c r="U137" s="12">
        <v>0</v>
      </c>
      <c r="V137" s="47" t="s">
        <v>463</v>
      </c>
    </row>
    <row r="138" spans="1:22">
      <c r="L138" s="53"/>
      <c r="M138" s="53"/>
      <c r="N138" s="53"/>
      <c r="O138" s="53"/>
      <c r="P138" s="53"/>
      <c r="Q138" s="53"/>
      <c r="R138" s="53"/>
    </row>
    <row r="139" spans="1:22">
      <c r="L139" s="53"/>
      <c r="M139" s="53"/>
      <c r="N139" s="53"/>
      <c r="O139" s="53"/>
      <c r="P139" s="53"/>
      <c r="Q139" s="53"/>
      <c r="R139" s="53"/>
    </row>
    <row r="140" spans="1:22">
      <c r="L140" s="53"/>
      <c r="M140" s="53"/>
      <c r="N140" s="53"/>
      <c r="O140" s="53"/>
      <c r="P140" s="53"/>
      <c r="Q140" s="53"/>
      <c r="R140" s="53"/>
    </row>
    <row r="141" spans="1:22">
      <c r="L141" s="53"/>
      <c r="M141" s="53"/>
      <c r="N141" s="53"/>
      <c r="O141" s="53"/>
      <c r="P141" s="53"/>
      <c r="Q141" s="53"/>
      <c r="R141" s="53"/>
    </row>
    <row r="142" spans="1:22">
      <c r="L142" s="53"/>
      <c r="M142" s="53"/>
      <c r="N142" s="53"/>
      <c r="O142" s="53"/>
      <c r="P142" s="53"/>
      <c r="Q142" s="53"/>
      <c r="R142" s="53"/>
    </row>
  </sheetData>
  <autoFilter ref="A6:V137" xr:uid="{00000000-0001-0000-0000-000000000000}">
    <filterColumn colId="3" showButton="0"/>
    <filterColumn colId="4" showButton="0"/>
  </autoFilter>
  <mergeCells count="186">
    <mergeCell ref="V5:V7"/>
    <mergeCell ref="B3:H3"/>
    <mergeCell ref="D102:D103"/>
    <mergeCell ref="E102:E103"/>
    <mergeCell ref="F102:F103"/>
    <mergeCell ref="D31:D33"/>
    <mergeCell ref="E31:E33"/>
    <mergeCell ref="F31:F33"/>
    <mergeCell ref="D36:D37"/>
    <mergeCell ref="E36:E37"/>
    <mergeCell ref="F36:F37"/>
    <mergeCell ref="D96:D97"/>
    <mergeCell ref="E96:E97"/>
    <mergeCell ref="F96:F97"/>
    <mergeCell ref="D82:D83"/>
    <mergeCell ref="E82:E83"/>
    <mergeCell ref="F82:F83"/>
    <mergeCell ref="D84:D85"/>
    <mergeCell ref="E84:E85"/>
    <mergeCell ref="F84:F85"/>
    <mergeCell ref="D6:F6"/>
    <mergeCell ref="Q84:Q85"/>
    <mergeCell ref="B28:B35"/>
    <mergeCell ref="Q36:Q37"/>
    <mergeCell ref="R128:R129"/>
    <mergeCell ref="G122:G123"/>
    <mergeCell ref="R84:R85"/>
    <mergeCell ref="S84:S85"/>
    <mergeCell ref="R36:R37"/>
    <mergeCell ref="S36:S37"/>
    <mergeCell ref="R96:R97"/>
    <mergeCell ref="S96:S97"/>
    <mergeCell ref="G62:G63"/>
    <mergeCell ref="G96:G100"/>
    <mergeCell ref="G93:G94"/>
    <mergeCell ref="Q82:Q83"/>
    <mergeCell ref="R82:R83"/>
    <mergeCell ref="G82:G85"/>
    <mergeCell ref="G59:G61"/>
    <mergeCell ref="G66:G67"/>
    <mergeCell ref="S128:S129"/>
    <mergeCell ref="H96:H97"/>
    <mergeCell ref="Q96:Q97"/>
    <mergeCell ref="G69:G70"/>
    <mergeCell ref="G71:G72"/>
    <mergeCell ref="G39:G47"/>
    <mergeCell ref="G57:G58"/>
    <mergeCell ref="G88:G89"/>
    <mergeCell ref="Q130:Q131"/>
    <mergeCell ref="D128:D129"/>
    <mergeCell ref="E128:E129"/>
    <mergeCell ref="F128:F129"/>
    <mergeCell ref="G112:G113"/>
    <mergeCell ref="D112:D113"/>
    <mergeCell ref="E112:E113"/>
    <mergeCell ref="F112:F113"/>
    <mergeCell ref="D110:D111"/>
    <mergeCell ref="E110:E111"/>
    <mergeCell ref="F110:F111"/>
    <mergeCell ref="G110:G111"/>
    <mergeCell ref="H128:H129"/>
    <mergeCell ref="Q128:Q129"/>
    <mergeCell ref="H112:H113"/>
    <mergeCell ref="Q112:Q113"/>
    <mergeCell ref="A6:A7"/>
    <mergeCell ref="G6:G7"/>
    <mergeCell ref="H6:H7"/>
    <mergeCell ref="G26:G27"/>
    <mergeCell ref="N6:N7"/>
    <mergeCell ref="M6:M7"/>
    <mergeCell ref="D28:D30"/>
    <mergeCell ref="E28:E30"/>
    <mergeCell ref="F28:F30"/>
    <mergeCell ref="G28:G30"/>
    <mergeCell ref="H28:H30"/>
    <mergeCell ref="A8:A35"/>
    <mergeCell ref="H31:H33"/>
    <mergeCell ref="G13:G16"/>
    <mergeCell ref="C21:C23"/>
    <mergeCell ref="C28:C35"/>
    <mergeCell ref="D34:D35"/>
    <mergeCell ref="E34:E35"/>
    <mergeCell ref="F34:F35"/>
    <mergeCell ref="G31:G35"/>
    <mergeCell ref="H34:H35"/>
    <mergeCell ref="G11:G12"/>
    <mergeCell ref="B6:B7"/>
    <mergeCell ref="C6:C7"/>
    <mergeCell ref="S34:S35"/>
    <mergeCell ref="H102:H103"/>
    <mergeCell ref="Q102:Q103"/>
    <mergeCell ref="R102:R103"/>
    <mergeCell ref="S102:S103"/>
    <mergeCell ref="H84:H85"/>
    <mergeCell ref="Q31:Q33"/>
    <mergeCell ref="G55:G56"/>
    <mergeCell ref="G36:G38"/>
    <mergeCell ref="G73:G74"/>
    <mergeCell ref="H36:H37"/>
    <mergeCell ref="G48:G49"/>
    <mergeCell ref="G50:G53"/>
    <mergeCell ref="H82:H83"/>
    <mergeCell ref="Q28:Q30"/>
    <mergeCell ref="R28:R30"/>
    <mergeCell ref="Q110:Q111"/>
    <mergeCell ref="R110:R111"/>
    <mergeCell ref="S110:S111"/>
    <mergeCell ref="S28:S30"/>
    <mergeCell ref="G18:G19"/>
    <mergeCell ref="C128:C134"/>
    <mergeCell ref="B135:B137"/>
    <mergeCell ref="G75:G81"/>
    <mergeCell ref="B25:B27"/>
    <mergeCell ref="C25:C27"/>
    <mergeCell ref="B8:B20"/>
    <mergeCell ref="C8:C20"/>
    <mergeCell ref="B21:B23"/>
    <mergeCell ref="G128:G131"/>
    <mergeCell ref="H130:H131"/>
    <mergeCell ref="R112:R113"/>
    <mergeCell ref="G108:G109"/>
    <mergeCell ref="R31:R33"/>
    <mergeCell ref="S31:S33"/>
    <mergeCell ref="G101:G104"/>
    <mergeCell ref="Q34:Q35"/>
    <mergeCell ref="R34:R35"/>
    <mergeCell ref="Q5:S5"/>
    <mergeCell ref="T5:U5"/>
    <mergeCell ref="Q6:Q7"/>
    <mergeCell ref="R6:R7"/>
    <mergeCell ref="S6:S7"/>
    <mergeCell ref="T6:T7"/>
    <mergeCell ref="J5:P5"/>
    <mergeCell ref="U6:U7"/>
    <mergeCell ref="I6:I7"/>
    <mergeCell ref="J6:J7"/>
    <mergeCell ref="K6:K7"/>
    <mergeCell ref="L6:L7"/>
    <mergeCell ref="O6:O7"/>
    <mergeCell ref="P6:P7"/>
    <mergeCell ref="A110:A137"/>
    <mergeCell ref="B86:B89"/>
    <mergeCell ref="C86:C89"/>
    <mergeCell ref="B90:B94"/>
    <mergeCell ref="C90:C94"/>
    <mergeCell ref="A36:A94"/>
    <mergeCell ref="B95:B109"/>
    <mergeCell ref="C95:C109"/>
    <mergeCell ref="A95:A109"/>
    <mergeCell ref="B110:B117"/>
    <mergeCell ref="C110:C117"/>
    <mergeCell ref="B36:B63"/>
    <mergeCell ref="C36:C63"/>
    <mergeCell ref="B64:B67"/>
    <mergeCell ref="C64:C67"/>
    <mergeCell ref="B68:B72"/>
    <mergeCell ref="C73:C85"/>
    <mergeCell ref="C68:C72"/>
    <mergeCell ref="B73:B85"/>
    <mergeCell ref="B118:B127"/>
    <mergeCell ref="C118:C127"/>
    <mergeCell ref="B128:B134"/>
    <mergeCell ref="T115:T116"/>
    <mergeCell ref="U115:U116"/>
    <mergeCell ref="C135:C137"/>
    <mergeCell ref="S82:S83"/>
    <mergeCell ref="G90:G91"/>
    <mergeCell ref="S112:S113"/>
    <mergeCell ref="H110:H111"/>
    <mergeCell ref="G115:G116"/>
    <mergeCell ref="G120:G121"/>
    <mergeCell ref="G105:G107"/>
    <mergeCell ref="G126:G127"/>
    <mergeCell ref="R130:R131"/>
    <mergeCell ref="S130:S131"/>
    <mergeCell ref="D132:D133"/>
    <mergeCell ref="E132:E133"/>
    <mergeCell ref="F132:F133"/>
    <mergeCell ref="G132:G133"/>
    <mergeCell ref="H132:H133"/>
    <mergeCell ref="Q132:Q133"/>
    <mergeCell ref="R132:R133"/>
    <mergeCell ref="S132:S133"/>
    <mergeCell ref="D130:D131"/>
    <mergeCell ref="E130:E131"/>
    <mergeCell ref="F130:F131"/>
  </mergeCells>
  <conditionalFormatting sqref="S31 S28 S34 S39:S49 S36">
    <cfRule type="cellIs" dxfId="275" priority="607" operator="between">
      <formula>101</formula>
      <formula>500</formula>
    </cfRule>
    <cfRule type="cellIs" dxfId="274" priority="614" operator="between">
      <formula>80</formula>
      <formula>100</formula>
    </cfRule>
    <cfRule type="cellIs" dxfId="273" priority="615" operator="between">
      <formula>70</formula>
      <formula>79</formula>
    </cfRule>
    <cfRule type="cellIs" dxfId="272" priority="616" operator="between">
      <formula>60</formula>
      <formula>69</formula>
    </cfRule>
    <cfRule type="cellIs" dxfId="271" priority="617" operator="between">
      <formula>40</formula>
      <formula>59</formula>
    </cfRule>
    <cfRule type="cellIs" dxfId="270" priority="618" operator="between">
      <formula>0</formula>
      <formula>39</formula>
    </cfRule>
  </conditionalFormatting>
  <conditionalFormatting sqref="S8 S51:S53 S112 S114:S120 S130 S132 S134:S137 S95 S73 S108:S110 S124:S128 S27 S55 S90:S91 S13:S19 S75:S81 S57:S65">
    <cfRule type="cellIs" dxfId="269" priority="608" operator="between">
      <formula>101</formula>
      <formula>500</formula>
    </cfRule>
    <cfRule type="cellIs" dxfId="268" priority="609" operator="between">
      <formula>80</formula>
      <formula>100</formula>
    </cfRule>
    <cfRule type="cellIs" dxfId="267" priority="610" operator="between">
      <formula>70</formula>
      <formula>79</formula>
    </cfRule>
    <cfRule type="cellIs" dxfId="266" priority="611" operator="between">
      <formula>60</formula>
      <formula>69</formula>
    </cfRule>
    <cfRule type="cellIs" dxfId="265" priority="612" operator="between">
      <formula>40</formula>
      <formula>59</formula>
    </cfRule>
    <cfRule type="cellIs" dxfId="264" priority="613" operator="between">
      <formula>0</formula>
      <formula>39</formula>
    </cfRule>
  </conditionalFormatting>
  <conditionalFormatting sqref="S96">
    <cfRule type="cellIs" dxfId="263" priority="596" operator="between">
      <formula>101</formula>
      <formula>500</formula>
    </cfRule>
    <cfRule type="cellIs" dxfId="262" priority="597" operator="between">
      <formula>80</formula>
      <formula>100</formula>
    </cfRule>
    <cfRule type="cellIs" dxfId="261" priority="598" operator="between">
      <formula>70</formula>
      <formula>79</formula>
    </cfRule>
    <cfRule type="cellIs" dxfId="260" priority="599" operator="between">
      <formula>60</formula>
      <formula>69</formula>
    </cfRule>
    <cfRule type="cellIs" dxfId="259" priority="600" operator="between">
      <formula>40</formula>
      <formula>59</formula>
    </cfRule>
    <cfRule type="cellIs" dxfId="258" priority="601" operator="between">
      <formula>0</formula>
      <formula>39</formula>
    </cfRule>
  </conditionalFormatting>
  <conditionalFormatting sqref="S50">
    <cfRule type="cellIs" dxfId="257" priority="584" operator="between">
      <formula>101</formula>
      <formula>500</formula>
    </cfRule>
    <cfRule type="cellIs" dxfId="256" priority="585" operator="between">
      <formula>80</formula>
      <formula>100</formula>
    </cfRule>
    <cfRule type="cellIs" dxfId="255" priority="586" operator="between">
      <formula>70</formula>
      <formula>79</formula>
    </cfRule>
    <cfRule type="cellIs" dxfId="254" priority="587" operator="between">
      <formula>60</formula>
      <formula>69</formula>
    </cfRule>
    <cfRule type="cellIs" dxfId="253" priority="588" operator="between">
      <formula>40</formula>
      <formula>59</formula>
    </cfRule>
    <cfRule type="cellIs" dxfId="252" priority="589" operator="between">
      <formula>0</formula>
      <formula>39</formula>
    </cfRule>
  </conditionalFormatting>
  <conditionalFormatting sqref="S56">
    <cfRule type="cellIs" dxfId="251" priority="572" operator="between">
      <formula>101</formula>
      <formula>500</formula>
    </cfRule>
    <cfRule type="cellIs" dxfId="250" priority="573" operator="between">
      <formula>80</formula>
      <formula>100</formula>
    </cfRule>
    <cfRule type="cellIs" dxfId="249" priority="574" operator="between">
      <formula>70</formula>
      <formula>79</formula>
    </cfRule>
    <cfRule type="cellIs" dxfId="248" priority="575" operator="between">
      <formula>60</formula>
      <formula>69</formula>
    </cfRule>
    <cfRule type="cellIs" dxfId="247" priority="576" operator="between">
      <formula>40</formula>
      <formula>59</formula>
    </cfRule>
    <cfRule type="cellIs" dxfId="246" priority="577" operator="between">
      <formula>0</formula>
      <formula>39</formula>
    </cfRule>
  </conditionalFormatting>
  <conditionalFormatting sqref="S74">
    <cfRule type="cellIs" dxfId="245" priority="548" operator="between">
      <formula>101</formula>
      <formula>500</formula>
    </cfRule>
    <cfRule type="cellIs" dxfId="244" priority="549" operator="between">
      <formula>80</formula>
      <formula>100</formula>
    </cfRule>
    <cfRule type="cellIs" dxfId="243" priority="550" operator="between">
      <formula>70</formula>
      <formula>79</formula>
    </cfRule>
    <cfRule type="cellIs" dxfId="242" priority="551" operator="between">
      <formula>60</formula>
      <formula>69</formula>
    </cfRule>
    <cfRule type="cellIs" dxfId="241" priority="552" operator="between">
      <formula>40</formula>
      <formula>59</formula>
    </cfRule>
    <cfRule type="cellIs" dxfId="240" priority="553" operator="between">
      <formula>0</formula>
      <formula>39</formula>
    </cfRule>
  </conditionalFormatting>
  <conditionalFormatting sqref="S92">
    <cfRule type="cellIs" dxfId="239" priority="512" operator="between">
      <formula>101</formula>
      <formula>500</formula>
    </cfRule>
    <cfRule type="cellIs" dxfId="238" priority="513" operator="between">
      <formula>80</formula>
      <formula>100</formula>
    </cfRule>
    <cfRule type="cellIs" dxfId="237" priority="514" operator="between">
      <formula>70</formula>
      <formula>79</formula>
    </cfRule>
    <cfRule type="cellIs" dxfId="236" priority="515" operator="between">
      <formula>60</formula>
      <formula>69</formula>
    </cfRule>
    <cfRule type="cellIs" dxfId="235" priority="516" operator="between">
      <formula>40</formula>
      <formula>59</formula>
    </cfRule>
    <cfRule type="cellIs" dxfId="234" priority="517" operator="between">
      <formula>0</formula>
      <formula>39</formula>
    </cfRule>
  </conditionalFormatting>
  <conditionalFormatting sqref="S94">
    <cfRule type="cellIs" dxfId="233" priority="500" operator="between">
      <formula>101</formula>
      <formula>500</formula>
    </cfRule>
    <cfRule type="cellIs" dxfId="232" priority="501" operator="between">
      <formula>80</formula>
      <formula>100</formula>
    </cfRule>
    <cfRule type="cellIs" dxfId="231" priority="502" operator="between">
      <formula>70</formula>
      <formula>79</formula>
    </cfRule>
    <cfRule type="cellIs" dxfId="230" priority="503" operator="between">
      <formula>60</formula>
      <formula>69</formula>
    </cfRule>
    <cfRule type="cellIs" dxfId="229" priority="504" operator="between">
      <formula>40</formula>
      <formula>59</formula>
    </cfRule>
    <cfRule type="cellIs" dxfId="228" priority="505" operator="between">
      <formula>0</formula>
      <formula>39</formula>
    </cfRule>
  </conditionalFormatting>
  <conditionalFormatting sqref="S66">
    <cfRule type="cellIs" dxfId="227" priority="463" operator="between">
      <formula>101</formula>
      <formula>500</formula>
    </cfRule>
    <cfRule type="cellIs" dxfId="226" priority="464" operator="between">
      <formula>80</formula>
      <formula>100</formula>
    </cfRule>
    <cfRule type="cellIs" dxfId="225" priority="465" operator="between">
      <formula>70</formula>
      <formula>79</formula>
    </cfRule>
    <cfRule type="cellIs" dxfId="224" priority="466" operator="between">
      <formula>60</formula>
      <formula>69</formula>
    </cfRule>
    <cfRule type="cellIs" dxfId="223" priority="467" operator="between">
      <formula>40</formula>
      <formula>59</formula>
    </cfRule>
    <cfRule type="cellIs" dxfId="222" priority="468" operator="between">
      <formula>0</formula>
      <formula>39</formula>
    </cfRule>
  </conditionalFormatting>
  <conditionalFormatting sqref="S67">
    <cfRule type="cellIs" dxfId="221" priority="451" operator="between">
      <formula>101</formula>
      <formula>500</formula>
    </cfRule>
    <cfRule type="cellIs" dxfId="220" priority="452" operator="between">
      <formula>80</formula>
      <formula>100</formula>
    </cfRule>
    <cfRule type="cellIs" dxfId="219" priority="453" operator="between">
      <formula>70</formula>
      <formula>79</formula>
    </cfRule>
    <cfRule type="cellIs" dxfId="218" priority="454" operator="between">
      <formula>60</formula>
      <formula>69</formula>
    </cfRule>
    <cfRule type="cellIs" dxfId="217" priority="455" operator="between">
      <formula>40</formula>
      <formula>59</formula>
    </cfRule>
    <cfRule type="cellIs" dxfId="216" priority="456" operator="between">
      <formula>0</formula>
      <formula>39</formula>
    </cfRule>
  </conditionalFormatting>
  <conditionalFormatting sqref="S100">
    <cfRule type="cellIs" dxfId="215" priority="434" operator="between">
      <formula>101</formula>
      <formula>500</formula>
    </cfRule>
    <cfRule type="cellIs" dxfId="214" priority="435" operator="between">
      <formula>80</formula>
      <formula>100</formula>
    </cfRule>
    <cfRule type="cellIs" dxfId="213" priority="436" operator="between">
      <formula>70</formula>
      <formula>79</formula>
    </cfRule>
    <cfRule type="cellIs" dxfId="212" priority="437" operator="between">
      <formula>60</formula>
      <formula>69</formula>
    </cfRule>
    <cfRule type="cellIs" dxfId="211" priority="438" operator="between">
      <formula>40</formula>
      <formula>59</formula>
    </cfRule>
    <cfRule type="cellIs" dxfId="210" priority="439" operator="between">
      <formula>0</formula>
      <formula>39</formula>
    </cfRule>
  </conditionalFormatting>
  <conditionalFormatting sqref="S102">
    <cfRule type="cellIs" dxfId="209" priority="422" operator="between">
      <formula>101</formula>
      <formula>500</formula>
    </cfRule>
    <cfRule type="cellIs" dxfId="208" priority="423" operator="between">
      <formula>80</formula>
      <formula>100</formula>
    </cfRule>
    <cfRule type="cellIs" dxfId="207" priority="424" operator="between">
      <formula>70</formula>
      <formula>79</formula>
    </cfRule>
    <cfRule type="cellIs" dxfId="206" priority="425" operator="between">
      <formula>60</formula>
      <formula>69</formula>
    </cfRule>
    <cfRule type="cellIs" dxfId="205" priority="426" operator="between">
      <formula>40</formula>
      <formula>59</formula>
    </cfRule>
    <cfRule type="cellIs" dxfId="204" priority="427" operator="between">
      <formula>0</formula>
      <formula>39</formula>
    </cfRule>
  </conditionalFormatting>
  <conditionalFormatting sqref="S121">
    <cfRule type="cellIs" dxfId="203" priority="410" operator="between">
      <formula>101</formula>
      <formula>500</formula>
    </cfRule>
    <cfRule type="cellIs" dxfId="202" priority="411" operator="between">
      <formula>80</formula>
      <formula>100</formula>
    </cfRule>
    <cfRule type="cellIs" dxfId="201" priority="412" operator="between">
      <formula>70</formula>
      <formula>79</formula>
    </cfRule>
    <cfRule type="cellIs" dxfId="200" priority="413" operator="between">
      <formula>60</formula>
      <formula>69</formula>
    </cfRule>
    <cfRule type="cellIs" dxfId="199" priority="414" operator="between">
      <formula>40</formula>
      <formula>59</formula>
    </cfRule>
    <cfRule type="cellIs" dxfId="198" priority="415" operator="between">
      <formula>0</formula>
      <formula>39</formula>
    </cfRule>
  </conditionalFormatting>
  <conditionalFormatting sqref="S122">
    <cfRule type="cellIs" dxfId="197" priority="398" operator="between">
      <formula>101</formula>
      <formula>500</formula>
    </cfRule>
    <cfRule type="cellIs" dxfId="196" priority="399" operator="between">
      <formula>80</formula>
      <formula>100</formula>
    </cfRule>
    <cfRule type="cellIs" dxfId="195" priority="400" operator="between">
      <formula>70</formula>
      <formula>79</formula>
    </cfRule>
    <cfRule type="cellIs" dxfId="194" priority="401" operator="between">
      <formula>60</formula>
      <formula>69</formula>
    </cfRule>
    <cfRule type="cellIs" dxfId="193" priority="402" operator="between">
      <formula>40</formula>
      <formula>59</formula>
    </cfRule>
    <cfRule type="cellIs" dxfId="192" priority="403" operator="between">
      <formula>0</formula>
      <formula>39</formula>
    </cfRule>
  </conditionalFormatting>
  <conditionalFormatting sqref="S123">
    <cfRule type="cellIs" dxfId="191" priority="386" operator="between">
      <formula>101</formula>
      <formula>500</formula>
    </cfRule>
    <cfRule type="cellIs" dxfId="190" priority="387" operator="between">
      <formula>80</formula>
      <formula>100</formula>
    </cfRule>
    <cfRule type="cellIs" dxfId="189" priority="388" operator="between">
      <formula>70</formula>
      <formula>79</formula>
    </cfRule>
    <cfRule type="cellIs" dxfId="188" priority="389" operator="between">
      <formula>60</formula>
      <formula>69</formula>
    </cfRule>
    <cfRule type="cellIs" dxfId="187" priority="390" operator="between">
      <formula>40</formula>
      <formula>59</formula>
    </cfRule>
    <cfRule type="cellIs" dxfId="186" priority="391" operator="between">
      <formula>0</formula>
      <formula>39</formula>
    </cfRule>
  </conditionalFormatting>
  <conditionalFormatting sqref="S84">
    <cfRule type="cellIs" dxfId="185" priority="362" operator="between">
      <formula>101</formula>
      <formula>500</formula>
    </cfRule>
    <cfRule type="cellIs" dxfId="184" priority="363" operator="between">
      <formula>80</formula>
      <formula>100</formula>
    </cfRule>
    <cfRule type="cellIs" dxfId="183" priority="364" operator="between">
      <formula>70</formula>
      <formula>79</formula>
    </cfRule>
    <cfRule type="cellIs" dxfId="182" priority="365" operator="between">
      <formula>60</formula>
      <formula>69</formula>
    </cfRule>
    <cfRule type="cellIs" dxfId="181" priority="366" operator="between">
      <formula>40</formula>
      <formula>59</formula>
    </cfRule>
    <cfRule type="cellIs" dxfId="180" priority="367" operator="between">
      <formula>0</formula>
      <formula>39</formula>
    </cfRule>
  </conditionalFormatting>
  <conditionalFormatting sqref="S9">
    <cfRule type="cellIs" dxfId="179" priority="350" operator="between">
      <formula>101</formula>
      <formula>500</formula>
    </cfRule>
    <cfRule type="cellIs" dxfId="178" priority="351" operator="between">
      <formula>80</formula>
      <formula>100</formula>
    </cfRule>
    <cfRule type="cellIs" dxfId="177" priority="352" operator="between">
      <formula>70</formula>
      <formula>79</formula>
    </cfRule>
    <cfRule type="cellIs" dxfId="176" priority="353" operator="between">
      <formula>60</formula>
      <formula>69</formula>
    </cfRule>
    <cfRule type="cellIs" dxfId="175" priority="354" operator="between">
      <formula>40</formula>
      <formula>59</formula>
    </cfRule>
    <cfRule type="cellIs" dxfId="174" priority="355" operator="between">
      <formula>0</formula>
      <formula>39</formula>
    </cfRule>
  </conditionalFormatting>
  <conditionalFormatting sqref="S10">
    <cfRule type="cellIs" dxfId="173" priority="338" operator="between">
      <formula>101</formula>
      <formula>500</formula>
    </cfRule>
    <cfRule type="cellIs" dxfId="172" priority="339" operator="between">
      <formula>80</formula>
      <formula>100</formula>
    </cfRule>
    <cfRule type="cellIs" dxfId="171" priority="340" operator="between">
      <formula>70</formula>
      <formula>79</formula>
    </cfRule>
    <cfRule type="cellIs" dxfId="170" priority="341" operator="between">
      <formula>60</formula>
      <formula>69</formula>
    </cfRule>
    <cfRule type="cellIs" dxfId="169" priority="342" operator="between">
      <formula>40</formula>
      <formula>59</formula>
    </cfRule>
    <cfRule type="cellIs" dxfId="168" priority="343" operator="between">
      <formula>0</formula>
      <formula>39</formula>
    </cfRule>
  </conditionalFormatting>
  <conditionalFormatting sqref="S11">
    <cfRule type="cellIs" dxfId="167" priority="326" operator="between">
      <formula>101</formula>
      <formula>500</formula>
    </cfRule>
    <cfRule type="cellIs" dxfId="166" priority="327" operator="between">
      <formula>80</formula>
      <formula>100</formula>
    </cfRule>
    <cfRule type="cellIs" dxfId="165" priority="328" operator="between">
      <formula>70</formula>
      <formula>79</formula>
    </cfRule>
    <cfRule type="cellIs" dxfId="164" priority="329" operator="between">
      <formula>60</formula>
      <formula>69</formula>
    </cfRule>
    <cfRule type="cellIs" dxfId="163" priority="330" operator="between">
      <formula>40</formula>
      <formula>59</formula>
    </cfRule>
    <cfRule type="cellIs" dxfId="162" priority="331" operator="between">
      <formula>0</formula>
      <formula>39</formula>
    </cfRule>
  </conditionalFormatting>
  <conditionalFormatting sqref="S12">
    <cfRule type="cellIs" dxfId="161" priority="314" operator="between">
      <formula>101</formula>
      <formula>500</formula>
    </cfRule>
    <cfRule type="cellIs" dxfId="160" priority="315" operator="between">
      <formula>80</formula>
      <formula>100</formula>
    </cfRule>
    <cfRule type="cellIs" dxfId="159" priority="316" operator="between">
      <formula>70</formula>
      <formula>79</formula>
    </cfRule>
    <cfRule type="cellIs" dxfId="158" priority="317" operator="between">
      <formula>60</formula>
      <formula>69</formula>
    </cfRule>
    <cfRule type="cellIs" dxfId="157" priority="318" operator="between">
      <formula>40</formula>
      <formula>59</formula>
    </cfRule>
    <cfRule type="cellIs" dxfId="156" priority="319" operator="between">
      <formula>0</formula>
      <formula>39</formula>
    </cfRule>
  </conditionalFormatting>
  <conditionalFormatting sqref="S20">
    <cfRule type="cellIs" dxfId="155" priority="302" operator="between">
      <formula>101</formula>
      <formula>500</formula>
    </cfRule>
    <cfRule type="cellIs" dxfId="154" priority="303" operator="between">
      <formula>80</formula>
      <formula>100</formula>
    </cfRule>
    <cfRule type="cellIs" dxfId="153" priority="304" operator="between">
      <formula>70</formula>
      <formula>79</formula>
    </cfRule>
    <cfRule type="cellIs" dxfId="152" priority="305" operator="between">
      <formula>60</formula>
      <formula>69</formula>
    </cfRule>
    <cfRule type="cellIs" dxfId="151" priority="306" operator="between">
      <formula>40</formula>
      <formula>59</formula>
    </cfRule>
    <cfRule type="cellIs" dxfId="150" priority="307" operator="between">
      <formula>0</formula>
      <formula>39</formula>
    </cfRule>
  </conditionalFormatting>
  <conditionalFormatting sqref="S21">
    <cfRule type="cellIs" dxfId="149" priority="290" operator="between">
      <formula>101</formula>
      <formula>500</formula>
    </cfRule>
    <cfRule type="cellIs" dxfId="148" priority="291" operator="between">
      <formula>80</formula>
      <formula>100</formula>
    </cfRule>
    <cfRule type="cellIs" dxfId="147" priority="292" operator="between">
      <formula>70</formula>
      <formula>79</formula>
    </cfRule>
    <cfRule type="cellIs" dxfId="146" priority="293" operator="between">
      <formula>60</formula>
      <formula>69</formula>
    </cfRule>
    <cfRule type="cellIs" dxfId="145" priority="294" operator="between">
      <formula>40</formula>
      <formula>59</formula>
    </cfRule>
    <cfRule type="cellIs" dxfId="144" priority="295" operator="between">
      <formula>0</formula>
      <formula>39</formula>
    </cfRule>
  </conditionalFormatting>
  <conditionalFormatting sqref="S22">
    <cfRule type="cellIs" dxfId="143" priority="278" operator="between">
      <formula>101</formula>
      <formula>500</formula>
    </cfRule>
    <cfRule type="cellIs" dxfId="142" priority="279" operator="between">
      <formula>80</formula>
      <formula>100</formula>
    </cfRule>
    <cfRule type="cellIs" dxfId="141" priority="280" operator="between">
      <formula>70</formula>
      <formula>79</formula>
    </cfRule>
    <cfRule type="cellIs" dxfId="140" priority="281" operator="between">
      <formula>60</formula>
      <formula>69</formula>
    </cfRule>
    <cfRule type="cellIs" dxfId="139" priority="282" operator="between">
      <formula>40</formula>
      <formula>59</formula>
    </cfRule>
    <cfRule type="cellIs" dxfId="138" priority="283" operator="between">
      <formula>0</formula>
      <formula>39</formula>
    </cfRule>
  </conditionalFormatting>
  <conditionalFormatting sqref="S23">
    <cfRule type="cellIs" dxfId="137" priority="266" operator="between">
      <formula>101</formula>
      <formula>500</formula>
    </cfRule>
    <cfRule type="cellIs" dxfId="136" priority="267" operator="between">
      <formula>80</formula>
      <formula>100</formula>
    </cfRule>
    <cfRule type="cellIs" dxfId="135" priority="268" operator="between">
      <formula>70</formula>
      <formula>79</formula>
    </cfRule>
    <cfRule type="cellIs" dxfId="134" priority="269" operator="between">
      <formula>60</formula>
      <formula>69</formula>
    </cfRule>
    <cfRule type="cellIs" dxfId="133" priority="270" operator="between">
      <formula>40</formula>
      <formula>59</formula>
    </cfRule>
    <cfRule type="cellIs" dxfId="132" priority="271" operator="between">
      <formula>0</formula>
      <formula>39</formula>
    </cfRule>
  </conditionalFormatting>
  <conditionalFormatting sqref="S24">
    <cfRule type="cellIs" dxfId="131" priority="254" operator="between">
      <formula>101</formula>
      <formula>500</formula>
    </cfRule>
    <cfRule type="cellIs" dxfId="130" priority="255" operator="between">
      <formula>80</formula>
      <formula>100</formula>
    </cfRule>
    <cfRule type="cellIs" dxfId="129" priority="256" operator="between">
      <formula>70</formula>
      <formula>79</formula>
    </cfRule>
    <cfRule type="cellIs" dxfId="128" priority="257" operator="between">
      <formula>60</formula>
      <formula>69</formula>
    </cfRule>
    <cfRule type="cellIs" dxfId="127" priority="258" operator="between">
      <formula>40</formula>
      <formula>59</formula>
    </cfRule>
    <cfRule type="cellIs" dxfId="126" priority="259" operator="between">
      <formula>0</formula>
      <formula>39</formula>
    </cfRule>
  </conditionalFormatting>
  <conditionalFormatting sqref="S25">
    <cfRule type="cellIs" dxfId="125" priority="242" operator="between">
      <formula>101</formula>
      <formula>500</formula>
    </cfRule>
    <cfRule type="cellIs" dxfId="124" priority="243" operator="between">
      <formula>80</formula>
      <formula>100</formula>
    </cfRule>
    <cfRule type="cellIs" dxfId="123" priority="244" operator="between">
      <formula>70</formula>
      <formula>79</formula>
    </cfRule>
    <cfRule type="cellIs" dxfId="122" priority="245" operator="between">
      <formula>60</formula>
      <formula>69</formula>
    </cfRule>
    <cfRule type="cellIs" dxfId="121" priority="246" operator="between">
      <formula>40</formula>
      <formula>59</formula>
    </cfRule>
    <cfRule type="cellIs" dxfId="120" priority="247" operator="between">
      <formula>0</formula>
      <formula>39</formula>
    </cfRule>
  </conditionalFormatting>
  <conditionalFormatting sqref="S26">
    <cfRule type="cellIs" dxfId="119" priority="230" operator="between">
      <formula>101</formula>
      <formula>500</formula>
    </cfRule>
    <cfRule type="cellIs" dxfId="118" priority="231" operator="between">
      <formula>80</formula>
      <formula>100</formula>
    </cfRule>
    <cfRule type="cellIs" dxfId="117" priority="232" operator="between">
      <formula>70</formula>
      <formula>79</formula>
    </cfRule>
    <cfRule type="cellIs" dxfId="116" priority="233" operator="between">
      <formula>60</formula>
      <formula>69</formula>
    </cfRule>
    <cfRule type="cellIs" dxfId="115" priority="234" operator="between">
      <formula>40</formula>
      <formula>59</formula>
    </cfRule>
    <cfRule type="cellIs" dxfId="114" priority="235" operator="between">
      <formula>0</formula>
      <formula>39</formula>
    </cfRule>
  </conditionalFormatting>
  <conditionalFormatting sqref="S54">
    <cfRule type="cellIs" dxfId="113" priority="206" operator="between">
      <formula>101</formula>
      <formula>500</formula>
    </cfRule>
    <cfRule type="cellIs" dxfId="112" priority="207" operator="between">
      <formula>80</formula>
      <formula>100</formula>
    </cfRule>
    <cfRule type="cellIs" dxfId="111" priority="208" operator="between">
      <formula>70</formula>
      <formula>79</formula>
    </cfRule>
    <cfRule type="cellIs" dxfId="110" priority="209" operator="between">
      <formula>60</formula>
      <formula>69</formula>
    </cfRule>
    <cfRule type="cellIs" dxfId="109" priority="210" operator="between">
      <formula>40</formula>
      <formula>59</formula>
    </cfRule>
    <cfRule type="cellIs" dxfId="108" priority="211" operator="between">
      <formula>0</formula>
      <formula>39</formula>
    </cfRule>
  </conditionalFormatting>
  <conditionalFormatting sqref="S101">
    <cfRule type="cellIs" dxfId="107" priority="158" operator="between">
      <formula>101</formula>
      <formula>500</formula>
    </cfRule>
    <cfRule type="cellIs" dxfId="106" priority="159" operator="between">
      <formula>80</formula>
      <formula>100</formula>
    </cfRule>
    <cfRule type="cellIs" dxfId="105" priority="160" operator="between">
      <formula>70</formula>
      <formula>79</formula>
    </cfRule>
    <cfRule type="cellIs" dxfId="104" priority="161" operator="between">
      <formula>60</formula>
      <formula>69</formula>
    </cfRule>
    <cfRule type="cellIs" dxfId="103" priority="162" operator="between">
      <formula>40</formula>
      <formula>59</formula>
    </cfRule>
    <cfRule type="cellIs" dxfId="102" priority="163" operator="between">
      <formula>0</formula>
      <formula>39</formula>
    </cfRule>
  </conditionalFormatting>
  <conditionalFormatting sqref="S104">
    <cfRule type="cellIs" dxfId="101" priority="146" operator="between">
      <formula>101</formula>
      <formula>500</formula>
    </cfRule>
    <cfRule type="cellIs" dxfId="100" priority="147" operator="between">
      <formula>80</formula>
      <formula>100</formula>
    </cfRule>
    <cfRule type="cellIs" dxfId="99" priority="148" operator="between">
      <formula>70</formula>
      <formula>79</formula>
    </cfRule>
    <cfRule type="cellIs" dxfId="98" priority="149" operator="between">
      <formula>60</formula>
      <formula>69</formula>
    </cfRule>
    <cfRule type="cellIs" dxfId="97" priority="150" operator="between">
      <formula>40</formula>
      <formula>59</formula>
    </cfRule>
    <cfRule type="cellIs" dxfId="96" priority="151" operator="between">
      <formula>0</formula>
      <formula>39</formula>
    </cfRule>
  </conditionalFormatting>
  <conditionalFormatting sqref="S105">
    <cfRule type="cellIs" dxfId="95" priority="134" operator="between">
      <formula>101</formula>
      <formula>500</formula>
    </cfRule>
    <cfRule type="cellIs" dxfId="94" priority="135" operator="between">
      <formula>80</formula>
      <formula>100</formula>
    </cfRule>
    <cfRule type="cellIs" dxfId="93" priority="136" operator="between">
      <formula>70</formula>
      <formula>79</formula>
    </cfRule>
    <cfRule type="cellIs" dxfId="92" priority="137" operator="between">
      <formula>60</formula>
      <formula>69</formula>
    </cfRule>
    <cfRule type="cellIs" dxfId="91" priority="138" operator="between">
      <formula>40</formula>
      <formula>59</formula>
    </cfRule>
    <cfRule type="cellIs" dxfId="90" priority="139" operator="between">
      <formula>0</formula>
      <formula>39</formula>
    </cfRule>
  </conditionalFormatting>
  <conditionalFormatting sqref="S106">
    <cfRule type="cellIs" dxfId="89" priority="122" operator="between">
      <formula>101</formula>
      <formula>500</formula>
    </cfRule>
    <cfRule type="cellIs" dxfId="88" priority="123" operator="between">
      <formula>80</formula>
      <formula>100</formula>
    </cfRule>
    <cfRule type="cellIs" dxfId="87" priority="124" operator="between">
      <formula>70</formula>
      <formula>79</formula>
    </cfRule>
    <cfRule type="cellIs" dxfId="86" priority="125" operator="between">
      <formula>60</formula>
      <formula>69</formula>
    </cfRule>
    <cfRule type="cellIs" dxfId="85" priority="126" operator="between">
      <formula>40</formula>
      <formula>59</formula>
    </cfRule>
    <cfRule type="cellIs" dxfId="84" priority="127" operator="between">
      <formula>0</formula>
      <formula>39</formula>
    </cfRule>
  </conditionalFormatting>
  <conditionalFormatting sqref="S107">
    <cfRule type="cellIs" dxfId="83" priority="110" operator="between">
      <formula>101</formula>
      <formula>500</formula>
    </cfRule>
    <cfRule type="cellIs" dxfId="82" priority="111" operator="between">
      <formula>80</formula>
      <formula>100</formula>
    </cfRule>
    <cfRule type="cellIs" dxfId="81" priority="112" operator="between">
      <formula>70</formula>
      <formula>79</formula>
    </cfRule>
    <cfRule type="cellIs" dxfId="80" priority="113" operator="between">
      <formula>60</formula>
      <formula>69</formula>
    </cfRule>
    <cfRule type="cellIs" dxfId="79" priority="114" operator="between">
      <formula>40</formula>
      <formula>59</formula>
    </cfRule>
    <cfRule type="cellIs" dxfId="78" priority="115" operator="between">
      <formula>0</formula>
      <formula>39</formula>
    </cfRule>
  </conditionalFormatting>
  <conditionalFormatting sqref="S38">
    <cfRule type="cellIs" dxfId="77" priority="103" operator="between">
      <formula>101</formula>
      <formula>500</formula>
    </cfRule>
    <cfRule type="cellIs" dxfId="76" priority="104" operator="between">
      <formula>80</formula>
      <formula>100</formula>
    </cfRule>
    <cfRule type="cellIs" dxfId="75" priority="105" operator="between">
      <formula>70</formula>
      <formula>79</formula>
    </cfRule>
    <cfRule type="cellIs" dxfId="74" priority="106" operator="between">
      <formula>60</formula>
      <formula>69</formula>
    </cfRule>
    <cfRule type="cellIs" dxfId="73" priority="107" operator="between">
      <formula>40</formula>
      <formula>59</formula>
    </cfRule>
    <cfRule type="cellIs" dxfId="72" priority="108" operator="between">
      <formula>0</formula>
      <formula>39</formula>
    </cfRule>
  </conditionalFormatting>
  <conditionalFormatting sqref="S68">
    <cfRule type="cellIs" dxfId="71" priority="79" operator="between">
      <formula>101</formula>
      <formula>500</formula>
    </cfRule>
    <cfRule type="cellIs" dxfId="70" priority="80" operator="between">
      <formula>80</formula>
      <formula>100</formula>
    </cfRule>
    <cfRule type="cellIs" dxfId="69" priority="81" operator="between">
      <formula>70</formula>
      <formula>79</formula>
    </cfRule>
    <cfRule type="cellIs" dxfId="68" priority="82" operator="between">
      <formula>60</formula>
      <formula>69</formula>
    </cfRule>
    <cfRule type="cellIs" dxfId="67" priority="83" operator="between">
      <formula>40</formula>
      <formula>59</formula>
    </cfRule>
    <cfRule type="cellIs" dxfId="66" priority="84" operator="between">
      <formula>0</formula>
      <formula>39</formula>
    </cfRule>
  </conditionalFormatting>
  <conditionalFormatting sqref="S69">
    <cfRule type="cellIs" dxfId="65" priority="73" operator="between">
      <formula>101</formula>
      <formula>500</formula>
    </cfRule>
    <cfRule type="cellIs" dxfId="64" priority="74" operator="between">
      <formula>80</formula>
      <formula>100</formula>
    </cfRule>
    <cfRule type="cellIs" dxfId="63" priority="75" operator="between">
      <formula>70</formula>
      <formula>79</formula>
    </cfRule>
    <cfRule type="cellIs" dxfId="62" priority="76" operator="between">
      <formula>60</formula>
      <formula>69</formula>
    </cfRule>
    <cfRule type="cellIs" dxfId="61" priority="77" operator="between">
      <formula>40</formula>
      <formula>59</formula>
    </cfRule>
    <cfRule type="cellIs" dxfId="60" priority="78" operator="between">
      <formula>0</formula>
      <formula>39</formula>
    </cfRule>
  </conditionalFormatting>
  <conditionalFormatting sqref="S82">
    <cfRule type="cellIs" dxfId="59" priority="55" operator="between">
      <formula>101</formula>
      <formula>500</formula>
    </cfRule>
    <cfRule type="cellIs" dxfId="58" priority="56" operator="between">
      <formula>80</formula>
      <formula>100</formula>
    </cfRule>
    <cfRule type="cellIs" dxfId="57" priority="57" operator="between">
      <formula>70</formula>
      <formula>79</formula>
    </cfRule>
    <cfRule type="cellIs" dxfId="56" priority="58" operator="between">
      <formula>60</formula>
      <formula>69</formula>
    </cfRule>
    <cfRule type="cellIs" dxfId="55" priority="59" operator="between">
      <formula>40</formula>
      <formula>59</formula>
    </cfRule>
    <cfRule type="cellIs" dxfId="54" priority="60" operator="between">
      <formula>0</formula>
      <formula>39</formula>
    </cfRule>
  </conditionalFormatting>
  <conditionalFormatting sqref="S71:S72">
    <cfRule type="cellIs" dxfId="53" priority="49" operator="between">
      <formula>101</formula>
      <formula>500</formula>
    </cfRule>
    <cfRule type="cellIs" dxfId="52" priority="50" operator="between">
      <formula>80</formula>
      <formula>100</formula>
    </cfRule>
    <cfRule type="cellIs" dxfId="51" priority="51" operator="between">
      <formula>70</formula>
      <formula>79</formula>
    </cfRule>
    <cfRule type="cellIs" dxfId="50" priority="52" operator="between">
      <formula>60</formula>
      <formula>69</formula>
    </cfRule>
    <cfRule type="cellIs" dxfId="49" priority="53" operator="between">
      <formula>40</formula>
      <formula>59</formula>
    </cfRule>
    <cfRule type="cellIs" dxfId="48" priority="54" operator="between">
      <formula>0</formula>
      <formula>39</formula>
    </cfRule>
  </conditionalFormatting>
  <conditionalFormatting sqref="S86">
    <cfRule type="cellIs" dxfId="47" priority="43" operator="between">
      <formula>101</formula>
      <formula>500</formula>
    </cfRule>
    <cfRule type="cellIs" dxfId="46" priority="44" operator="between">
      <formula>80</formula>
      <formula>100</formula>
    </cfRule>
    <cfRule type="cellIs" dxfId="45" priority="45" operator="between">
      <formula>70</formula>
      <formula>79</formula>
    </cfRule>
    <cfRule type="cellIs" dxfId="44" priority="46" operator="between">
      <formula>60</formula>
      <formula>69</formula>
    </cfRule>
    <cfRule type="cellIs" dxfId="43" priority="47" operator="between">
      <formula>40</formula>
      <formula>59</formula>
    </cfRule>
    <cfRule type="cellIs" dxfId="42" priority="48" operator="between">
      <formula>0</formula>
      <formula>39</formula>
    </cfRule>
  </conditionalFormatting>
  <conditionalFormatting sqref="S87">
    <cfRule type="cellIs" dxfId="41" priority="37" operator="between">
      <formula>101</formula>
      <formula>500</formula>
    </cfRule>
    <cfRule type="cellIs" dxfId="40" priority="38" operator="between">
      <formula>80</formula>
      <formula>100</formula>
    </cfRule>
    <cfRule type="cellIs" dxfId="39" priority="39" operator="between">
      <formula>70</formula>
      <formula>79</formula>
    </cfRule>
    <cfRule type="cellIs" dxfId="38" priority="40" operator="between">
      <formula>60</formula>
      <formula>69</formula>
    </cfRule>
    <cfRule type="cellIs" dxfId="37" priority="41" operator="between">
      <formula>40</formula>
      <formula>59</formula>
    </cfRule>
    <cfRule type="cellIs" dxfId="36" priority="42" operator="between">
      <formula>0</formula>
      <formula>39</formula>
    </cfRule>
  </conditionalFormatting>
  <conditionalFormatting sqref="S88">
    <cfRule type="cellIs" dxfId="35" priority="31" operator="between">
      <formula>101</formula>
      <formula>500</formula>
    </cfRule>
    <cfRule type="cellIs" dxfId="34" priority="32" operator="between">
      <formula>80</formula>
      <formula>100</formula>
    </cfRule>
    <cfRule type="cellIs" dxfId="33" priority="33" operator="between">
      <formula>70</formula>
      <formula>79</formula>
    </cfRule>
    <cfRule type="cellIs" dxfId="32" priority="34" operator="between">
      <formula>60</formula>
      <formula>69</formula>
    </cfRule>
    <cfRule type="cellIs" dxfId="31" priority="35" operator="between">
      <formula>40</formula>
      <formula>59</formula>
    </cfRule>
    <cfRule type="cellIs" dxfId="30" priority="36" operator="between">
      <formula>0</formula>
      <formula>39</formula>
    </cfRule>
  </conditionalFormatting>
  <conditionalFormatting sqref="S89">
    <cfRule type="cellIs" dxfId="29" priority="25" operator="between">
      <formula>101</formula>
      <formula>500</formula>
    </cfRule>
    <cfRule type="cellIs" dxfId="28" priority="26" operator="between">
      <formula>80</formula>
      <formula>100</formula>
    </cfRule>
    <cfRule type="cellIs" dxfId="27" priority="27" operator="between">
      <formula>70</formula>
      <formula>79</formula>
    </cfRule>
    <cfRule type="cellIs" dxfId="26" priority="28" operator="between">
      <formula>60</formula>
      <formula>69</formula>
    </cfRule>
    <cfRule type="cellIs" dxfId="25" priority="29" operator="between">
      <formula>40</formula>
      <formula>59</formula>
    </cfRule>
    <cfRule type="cellIs" dxfId="24" priority="30" operator="between">
      <formula>0</formula>
      <formula>39</formula>
    </cfRule>
  </conditionalFormatting>
  <conditionalFormatting sqref="S93">
    <cfRule type="cellIs" dxfId="23" priority="19" operator="between">
      <formula>101</formula>
      <formula>500</formula>
    </cfRule>
    <cfRule type="cellIs" dxfId="22" priority="20" operator="between">
      <formula>80</formula>
      <formula>100</formula>
    </cfRule>
    <cfRule type="cellIs" dxfId="21" priority="21" operator="between">
      <formula>70</formula>
      <formula>79</formula>
    </cfRule>
    <cfRule type="cellIs" dxfId="20" priority="22" operator="between">
      <formula>60</formula>
      <formula>69</formula>
    </cfRule>
    <cfRule type="cellIs" dxfId="19" priority="23" operator="between">
      <formula>40</formula>
      <formula>59</formula>
    </cfRule>
    <cfRule type="cellIs" dxfId="18" priority="24" operator="between">
      <formula>0</formula>
      <formula>39</formula>
    </cfRule>
  </conditionalFormatting>
  <conditionalFormatting sqref="S98">
    <cfRule type="cellIs" dxfId="17" priority="13" operator="between">
      <formula>101</formula>
      <formula>500</formula>
    </cfRule>
    <cfRule type="cellIs" dxfId="16" priority="14" operator="between">
      <formula>80</formula>
      <formula>100</formula>
    </cfRule>
    <cfRule type="cellIs" dxfId="15" priority="15" operator="between">
      <formula>70</formula>
      <formula>79</formula>
    </cfRule>
    <cfRule type="cellIs" dxfId="14" priority="16" operator="between">
      <formula>60</formula>
      <formula>69</formula>
    </cfRule>
    <cfRule type="cellIs" dxfId="13" priority="17" operator="between">
      <formula>40</formula>
      <formula>59</formula>
    </cfRule>
    <cfRule type="cellIs" dxfId="12" priority="18" operator="between">
      <formula>0</formula>
      <formula>39</formula>
    </cfRule>
  </conditionalFormatting>
  <conditionalFormatting sqref="S99">
    <cfRule type="cellIs" dxfId="11" priority="7" operator="between">
      <formula>101</formula>
      <formula>500</formula>
    </cfRule>
    <cfRule type="cellIs" dxfId="10" priority="8" operator="between">
      <formula>80</formula>
      <formula>100</formula>
    </cfRule>
    <cfRule type="cellIs" dxfId="9" priority="9" operator="between">
      <formula>70</formula>
      <formula>79</formula>
    </cfRule>
    <cfRule type="cellIs" dxfId="8" priority="10" operator="between">
      <formula>60</formula>
      <formula>69</formula>
    </cfRule>
    <cfRule type="cellIs" dxfId="7" priority="11" operator="between">
      <formula>40</formula>
      <formula>59</formula>
    </cfRule>
    <cfRule type="cellIs" dxfId="6" priority="12" operator="between">
      <formula>0</formula>
      <formula>39</formula>
    </cfRule>
  </conditionalFormatting>
  <conditionalFormatting sqref="S70">
    <cfRule type="cellIs" dxfId="5" priority="1" operator="between">
      <formula>101</formula>
      <formula>500</formula>
    </cfRule>
    <cfRule type="cellIs" dxfId="4" priority="2" operator="between">
      <formula>80</formula>
      <formula>100</formula>
    </cfRule>
    <cfRule type="cellIs" dxfId="3" priority="3" operator="between">
      <formula>70</formula>
      <formula>79</formula>
    </cfRule>
    <cfRule type="cellIs" dxfId="2" priority="4" operator="between">
      <formula>60</formula>
      <formula>69</formula>
    </cfRule>
    <cfRule type="cellIs" dxfId="1" priority="5" operator="between">
      <formula>40</formula>
      <formula>59</formula>
    </cfRule>
    <cfRule type="cellIs" dxfId="0" priority="6" operator="between">
      <formula>0</formula>
      <formula>39</formula>
    </cfRule>
  </conditionalFormatting>
  <pageMargins left="0.70866141732283472" right="0.70866141732283472" top="0.74803149606299213" bottom="0.74803149606299213" header="0.31496062992125984" footer="0.31496062992125984"/>
  <pageSetup paperSize="256" scale="28" fitToHeight="0"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
  <sheetViews>
    <sheetView zoomScale="80" zoomScaleNormal="80" workbookViewId="0">
      <selection activeCell="Q26" sqref="Q26"/>
    </sheetView>
  </sheetViews>
  <sheetFormatPr baseColWidth="10" defaultRowHeight="15"/>
  <cols>
    <col min="2" max="2" width="13.28515625" style="14" customWidth="1"/>
    <col min="3" max="3" width="12.140625" style="14" customWidth="1"/>
    <col min="4" max="4" width="22.85546875" style="14" customWidth="1"/>
    <col min="5" max="5" width="5.140625" customWidth="1"/>
    <col min="6" max="6" width="7.7109375" customWidth="1"/>
    <col min="7" max="7" width="7.140625" customWidth="1"/>
    <col min="8" max="8" width="5.28515625" customWidth="1"/>
    <col min="9" max="9" width="6.28515625" customWidth="1"/>
    <col min="10" max="10" width="11.140625" style="15" customWidth="1"/>
  </cols>
  <sheetData>
    <row r="1" spans="2:10" ht="15.75" thickBot="1"/>
    <row r="2" spans="2:10" ht="55.9" customHeight="1" thickBot="1">
      <c r="B2" s="110" t="s">
        <v>316</v>
      </c>
      <c r="C2" s="111"/>
      <c r="D2" s="111"/>
      <c r="E2" s="111"/>
      <c r="F2" s="111"/>
      <c r="G2" s="111"/>
      <c r="H2" s="111"/>
      <c r="I2" s="111"/>
      <c r="J2" s="112"/>
    </row>
    <row r="3" spans="2:10" s="16" customFormat="1" ht="12.75">
      <c r="B3" s="113" t="s">
        <v>317</v>
      </c>
      <c r="C3" s="113" t="s">
        <v>329</v>
      </c>
      <c r="D3" s="115" t="s">
        <v>318</v>
      </c>
      <c r="E3" s="116" t="s">
        <v>475</v>
      </c>
      <c r="F3" s="116"/>
      <c r="G3" s="116"/>
      <c r="H3" s="116"/>
      <c r="I3" s="116"/>
      <c r="J3" s="117"/>
    </row>
    <row r="4" spans="2:10" s="16" customFormat="1" ht="25.5" thickBot="1">
      <c r="B4" s="114"/>
      <c r="C4" s="114"/>
      <c r="D4" s="114"/>
      <c r="E4" s="17" t="s">
        <v>324</v>
      </c>
      <c r="F4" s="17" t="s">
        <v>325</v>
      </c>
      <c r="G4" s="17" t="s">
        <v>326</v>
      </c>
      <c r="H4" s="17" t="s">
        <v>327</v>
      </c>
      <c r="I4" s="17" t="s">
        <v>328</v>
      </c>
      <c r="J4" s="18" t="s">
        <v>319</v>
      </c>
    </row>
    <row r="5" spans="2:10" ht="51">
      <c r="B5" s="19" t="s">
        <v>27</v>
      </c>
      <c r="C5" s="20">
        <v>23</v>
      </c>
      <c r="D5" s="21" t="s">
        <v>320</v>
      </c>
      <c r="E5" s="22">
        <v>6</v>
      </c>
      <c r="F5" s="23"/>
      <c r="G5" s="24"/>
      <c r="H5" s="25">
        <v>1</v>
      </c>
      <c r="I5" s="26">
        <v>16</v>
      </c>
      <c r="J5" s="27">
        <f>SUM(E5:I5)</f>
        <v>23</v>
      </c>
    </row>
    <row r="6" spans="2:10" ht="63.75">
      <c r="B6" s="28" t="s">
        <v>39</v>
      </c>
      <c r="C6" s="29">
        <v>57</v>
      </c>
      <c r="D6" s="30" t="s">
        <v>321</v>
      </c>
      <c r="E6" s="22">
        <v>3</v>
      </c>
      <c r="F6" s="23"/>
      <c r="G6" s="24">
        <v>2</v>
      </c>
      <c r="H6" s="25">
        <v>1</v>
      </c>
      <c r="I6" s="26">
        <v>50</v>
      </c>
      <c r="J6" s="27">
        <f>SUM(E6:I6)</f>
        <v>56</v>
      </c>
    </row>
    <row r="7" spans="2:10" ht="53.25">
      <c r="B7" s="28" t="s">
        <v>135</v>
      </c>
      <c r="C7" s="29">
        <v>13</v>
      </c>
      <c r="D7" s="21" t="s">
        <v>322</v>
      </c>
      <c r="E7" s="22"/>
      <c r="F7" s="23"/>
      <c r="G7" s="24"/>
      <c r="H7" s="25"/>
      <c r="I7" s="26">
        <v>13</v>
      </c>
      <c r="J7" s="27">
        <f>SUM(E7:I7)</f>
        <v>13</v>
      </c>
    </row>
    <row r="8" spans="2:10" ht="51.75">
      <c r="B8" s="31" t="s">
        <v>154</v>
      </c>
      <c r="C8" s="32">
        <v>23</v>
      </c>
      <c r="D8" s="33" t="s">
        <v>323</v>
      </c>
      <c r="E8" s="34"/>
      <c r="F8" s="35"/>
      <c r="G8" s="36">
        <v>2</v>
      </c>
      <c r="H8" s="37"/>
      <c r="I8" s="38">
        <v>21</v>
      </c>
      <c r="J8" s="39">
        <f>SUM(E8:I8)</f>
        <v>23</v>
      </c>
    </row>
    <row r="9" spans="2:10">
      <c r="B9" s="107" t="s">
        <v>364</v>
      </c>
      <c r="C9" s="108"/>
      <c r="D9" s="109"/>
      <c r="E9" s="40">
        <f>SUM(E5:E8)</f>
        <v>9</v>
      </c>
      <c r="F9" s="41">
        <f>SUM(F5:F8)</f>
        <v>0</v>
      </c>
      <c r="G9" s="42">
        <f>SUM(G5:G8)</f>
        <v>4</v>
      </c>
      <c r="H9" s="46">
        <f>SUM(H5:H8)</f>
        <v>2</v>
      </c>
      <c r="I9" s="43">
        <f>SUM(I5:I8)</f>
        <v>100</v>
      </c>
      <c r="J9" s="44">
        <f t="shared" ref="J9" si="0">SUM(J5:J8)</f>
        <v>115</v>
      </c>
    </row>
    <row r="10" spans="2:10" ht="15.75" customHeight="1">
      <c r="B10" s="45"/>
      <c r="C10" s="45"/>
      <c r="D10" s="45"/>
      <c r="E10" s="45"/>
      <c r="F10" s="45"/>
      <c r="G10" s="45"/>
      <c r="H10" s="45"/>
      <c r="I10" s="45"/>
      <c r="J10" s="45"/>
    </row>
    <row r="11" spans="2:10" ht="15.75" customHeight="1">
      <c r="B11" s="45"/>
      <c r="C11" s="45"/>
      <c r="D11" s="45"/>
      <c r="E11" s="45"/>
      <c r="F11" s="45"/>
      <c r="G11" s="45"/>
      <c r="H11" s="45"/>
      <c r="I11" s="45"/>
      <c r="J11" s="45"/>
    </row>
    <row r="12" spans="2:10" ht="15" customHeight="1">
      <c r="B12" s="45"/>
      <c r="C12" s="45"/>
      <c r="D12" s="45"/>
      <c r="E12" s="45"/>
      <c r="F12" s="45"/>
      <c r="G12" s="45"/>
      <c r="H12" s="45"/>
      <c r="I12" s="45"/>
      <c r="J12" s="45"/>
    </row>
    <row r="13" spans="2:10" ht="15.75" customHeight="1">
      <c r="B13" s="45"/>
      <c r="C13" s="45"/>
      <c r="D13" s="45"/>
      <c r="E13" s="45"/>
      <c r="F13" s="45"/>
      <c r="G13" s="45"/>
      <c r="H13" s="45"/>
      <c r="I13" s="45"/>
      <c r="J13" s="45"/>
    </row>
    <row r="14" spans="2:10" ht="15.75" customHeight="1">
      <c r="B14" s="45"/>
      <c r="C14" s="45"/>
      <c r="D14" s="45"/>
      <c r="E14" s="45"/>
      <c r="F14" s="45"/>
      <c r="G14" s="45"/>
      <c r="H14" s="45"/>
      <c r="I14" s="45"/>
      <c r="J14" s="45"/>
    </row>
    <row r="43" spans="1:12">
      <c r="A43" s="119" t="s">
        <v>441</v>
      </c>
      <c r="B43" s="119"/>
      <c r="C43" s="119"/>
      <c r="D43" s="119"/>
      <c r="E43" s="119"/>
      <c r="F43" s="119"/>
      <c r="G43" s="119"/>
      <c r="H43" s="119"/>
      <c r="I43" s="119"/>
      <c r="J43" s="119"/>
      <c r="K43" s="119"/>
      <c r="L43" s="119"/>
    </row>
    <row r="46" spans="1:12">
      <c r="A46" s="118" t="s">
        <v>317</v>
      </c>
      <c r="B46" s="118"/>
      <c r="C46" s="118"/>
      <c r="D46" s="64" t="s">
        <v>442</v>
      </c>
    </row>
    <row r="47" spans="1:12">
      <c r="A47" s="118" t="s">
        <v>27</v>
      </c>
      <c r="B47" s="118"/>
      <c r="C47" s="118"/>
      <c r="D47" s="63">
        <v>10</v>
      </c>
    </row>
    <row r="48" spans="1:12">
      <c r="A48" s="118" t="s">
        <v>39</v>
      </c>
      <c r="B48" s="118"/>
      <c r="C48" s="118"/>
      <c r="D48" s="63">
        <v>28</v>
      </c>
    </row>
    <row r="49" spans="1:4">
      <c r="A49" s="118" t="s">
        <v>443</v>
      </c>
      <c r="B49" s="118"/>
      <c r="C49" s="118"/>
      <c r="D49" s="63">
        <v>7</v>
      </c>
    </row>
    <row r="50" spans="1:4">
      <c r="A50" s="118" t="s">
        <v>154</v>
      </c>
      <c r="B50" s="118"/>
      <c r="C50" s="118"/>
      <c r="D50" s="63">
        <v>5</v>
      </c>
    </row>
    <row r="51" spans="1:4">
      <c r="A51" s="118" t="s">
        <v>444</v>
      </c>
      <c r="B51" s="118"/>
      <c r="C51" s="118"/>
      <c r="D51" s="63">
        <f>SUM(D47:D50)</f>
        <v>50</v>
      </c>
    </row>
  </sheetData>
  <mergeCells count="13">
    <mergeCell ref="A50:C50"/>
    <mergeCell ref="A51:C51"/>
    <mergeCell ref="A43:L43"/>
    <mergeCell ref="A46:C46"/>
    <mergeCell ref="A47:C47"/>
    <mergeCell ref="A48:C48"/>
    <mergeCell ref="A49:C49"/>
    <mergeCell ref="B9:D9"/>
    <mergeCell ref="B2:J2"/>
    <mergeCell ref="B3:B4"/>
    <mergeCell ref="C3:C4"/>
    <mergeCell ref="D3:D4"/>
    <mergeCell ref="E3:J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PPPIIA_2021</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2023-02-06T13:55:21Z</dcterms:modified>
</cp:coreProperties>
</file>