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filterPrivacy="1"/>
  <xr:revisionPtr revIDLastSave="0" documentId="13_ncr:1_{65D0245A-777E-463D-AB21-3624F18A1179}" xr6:coauthVersionLast="45" xr6:coauthVersionMax="45" xr10:uidLastSave="{00000000-0000-0000-0000-000000000000}"/>
  <bookViews>
    <workbookView xWindow="-120" yWindow="-120" windowWidth="20730" windowHeight="11160" xr2:uid="{00000000-000D-0000-FFFF-FFFF00000000}"/>
  </bookViews>
  <sheets>
    <sheet name="PPPIIA_2021" sheetId="1" r:id="rId1"/>
    <sheet name="ANALISIS" sheetId="2" r:id="rId2"/>
  </sheets>
  <definedNames>
    <definedName name="_xlnm._FilterDatabase" localSheetId="0" hidden="1">PPPIIA_2021!$A$5:$U$138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9" i="2" l="1"/>
  <c r="H9" i="2"/>
  <c r="G9" i="2"/>
  <c r="F9" i="2"/>
  <c r="E9" i="2"/>
  <c r="U125" i="1"/>
  <c r="T125" i="1"/>
  <c r="U124" i="1"/>
  <c r="T124" i="1"/>
  <c r="U122" i="1"/>
  <c r="T122" i="1"/>
  <c r="U120" i="1"/>
  <c r="U119" i="1"/>
  <c r="U95" i="1"/>
  <c r="T95" i="1"/>
  <c r="U93" i="1"/>
  <c r="T93" i="1"/>
  <c r="U92" i="1"/>
  <c r="T92" i="1"/>
  <c r="U68" i="1"/>
  <c r="U67" i="1"/>
  <c r="T67" i="1"/>
  <c r="S105" i="1" l="1"/>
  <c r="S101" i="1"/>
  <c r="S100" i="1"/>
  <c r="S13" i="1"/>
  <c r="S90" i="1"/>
  <c r="S87" i="1"/>
  <c r="S54" i="1"/>
  <c r="S69" i="1"/>
  <c r="S52" i="1"/>
  <c r="S51" i="1"/>
  <c r="S50" i="1"/>
  <c r="S48" i="1"/>
  <c r="S41" i="1"/>
  <c r="S43" i="1"/>
  <c r="S42" i="1"/>
  <c r="S40" i="1"/>
  <c r="S39" i="1"/>
  <c r="S38" i="1"/>
  <c r="S15" i="1"/>
  <c r="S16" i="1"/>
  <c r="S14" i="1"/>
  <c r="T120" i="1"/>
  <c r="T119" i="1"/>
  <c r="T68" i="1"/>
  <c r="S99" i="1"/>
  <c r="S94" i="1"/>
  <c r="S89" i="1"/>
  <c r="S88" i="1"/>
  <c r="S44" i="1"/>
  <c r="T27" i="1"/>
  <c r="S17" i="1"/>
  <c r="S73" i="1"/>
  <c r="S72" i="1"/>
  <c r="S83" i="1"/>
  <c r="S70" i="1"/>
  <c r="S47" i="1"/>
  <c r="S46" i="1"/>
  <c r="S45" i="1"/>
  <c r="J8" i="2"/>
  <c r="J7" i="2"/>
  <c r="J6" i="2"/>
  <c r="J5" i="2"/>
  <c r="S108" i="1"/>
  <c r="S107" i="1"/>
  <c r="S106" i="1"/>
  <c r="S102" i="1"/>
  <c r="S63" i="1"/>
  <c r="S57" i="1"/>
  <c r="S26" i="1"/>
  <c r="S25" i="1"/>
  <c r="S24" i="1"/>
  <c r="S23" i="1"/>
  <c r="S22" i="1"/>
  <c r="S21" i="1"/>
  <c r="S20" i="1"/>
  <c r="S12" i="1"/>
  <c r="S11" i="1"/>
  <c r="S10" i="1"/>
  <c r="S9" i="1"/>
  <c r="S8" i="1"/>
  <c r="S78" i="1"/>
  <c r="S79" i="1"/>
  <c r="S77" i="1"/>
  <c r="S80" i="1"/>
  <c r="S76" i="1"/>
  <c r="S85" i="1"/>
  <c r="S135" i="1"/>
  <c r="S137" i="1"/>
  <c r="S133" i="1"/>
  <c r="S125" i="1"/>
  <c r="S124" i="1"/>
  <c r="S123" i="1"/>
  <c r="S122" i="1"/>
  <c r="S121" i="1"/>
  <c r="S120" i="1"/>
  <c r="S119" i="1"/>
  <c r="S113" i="1"/>
  <c r="S103" i="1"/>
  <c r="S68" i="1"/>
  <c r="S67" i="1"/>
  <c r="S66" i="1"/>
  <c r="S65" i="1"/>
  <c r="S64" i="1"/>
  <c r="S95" i="1"/>
  <c r="S93" i="1"/>
  <c r="S92" i="1"/>
  <c r="S74" i="1"/>
  <c r="S59" i="1"/>
  <c r="S55" i="1"/>
  <c r="S34" i="1"/>
  <c r="S27" i="1"/>
  <c r="S81" i="1"/>
  <c r="S82" i="1"/>
  <c r="S62" i="1"/>
  <c r="S128" i="1"/>
  <c r="S91" i="1"/>
  <c r="S138" i="1"/>
  <c r="S136" i="1"/>
  <c r="S131" i="1"/>
  <c r="S129" i="1"/>
  <c r="S127" i="1"/>
  <c r="S126" i="1"/>
  <c r="S117" i="1"/>
  <c r="S116" i="1"/>
  <c r="S111" i="1"/>
  <c r="S96" i="1"/>
  <c r="S31" i="1"/>
  <c r="S28" i="1"/>
  <c r="S56" i="1"/>
  <c r="S53" i="1"/>
  <c r="S49" i="1"/>
  <c r="S97" i="1"/>
  <c r="S36" i="1"/>
  <c r="S19" i="1"/>
  <c r="S18" i="1"/>
  <c r="S115" i="1"/>
  <c r="S118" i="1"/>
  <c r="S110" i="1"/>
  <c r="S109" i="1"/>
  <c r="J9" i="2" l="1"/>
</calcChain>
</file>

<file path=xl/sharedStrings.xml><?xml version="1.0" encoding="utf-8"?>
<sst xmlns="http://schemas.openxmlformats.org/spreadsheetml/2006/main" count="1231" uniqueCount="444">
  <si>
    <t>14 ESE con Norma Técnica implementada en forma permanente y continua y ampliación a IPS privadas y mixtas para la atención del binomio madre e hijo, incluyendo la estrategia IAMI.</t>
  </si>
  <si>
    <t>Implementar la estrategia "Instituciones amigas de la mujer y la Infancia" IAMI.</t>
  </si>
  <si>
    <t>Acción estratégica</t>
  </si>
  <si>
    <t>Meta 2024</t>
  </si>
  <si>
    <t>Promover la estrategia "Madre Canguro" en las instituciones prestadoras de servicio -IPS- públicas y privadas.</t>
  </si>
  <si>
    <t xml:space="preserve">12 Municipios del Departamento del Quindío con capacidad instalada para el desarrollo permanente y continuo de acciones de Promoción en el desarrollo del Plan Nacional de Sexualidad, Derechos sexuales y Reproductivos. </t>
  </si>
  <si>
    <t>Capacidades Institucionales ejecutadas para la promoción, el apoyo y la protección de la Lactancia Materna, en el marco del Plan Decenal.</t>
  </si>
  <si>
    <t xml:space="preserve">Implementar el plan decenal de lactancia materna 2010-2020, en el departamento del Quindío. </t>
  </si>
  <si>
    <t>Implementar la estrategia de desparasitación y prevención de las deficiencias de micronutrientes en gestantes y población de la primera infancia con enfoque diferencial.</t>
  </si>
  <si>
    <t>Crear e implementar el sistema de vigilancia, control y seguimiento a las Entidades Promotoras de Salud y los entes territoriales para el cumplimiento de la promoción de la salud y prevención del plan obligatorio de salud que beneficie a las madres gestantes y lactantes, niños, niñas y adolescentes del departamento del Quindío.</t>
  </si>
  <si>
    <t>12 Municipios del Departamento con capacidad instalada para la implementación, desarrollo y mantenimiento de la estrategia AIEPI.</t>
  </si>
  <si>
    <t xml:space="preserve">Implementar la estrategia "Atención Integrada de Enfermedades Prevalentes de la Infancia". AIEPI a nivel departamental. </t>
  </si>
  <si>
    <t xml:space="preserve">Crear e implementar una estrategia de información, educación ciudadana y comunicación educativa en los 12 municipios para la promoción de la salud a favor del proceso de crecimiento y desarrollo. </t>
  </si>
  <si>
    <t>Estrategia AIEPI ejecutada en los (12) Municipios del Departamento del Quindío, con campañas de promoción, prevención y esquemas de vacunación implementados.</t>
  </si>
  <si>
    <t>Implementar una estrategia de promoción de prácticas de control prenatal, lactancia materna, autoexámenes periódicos, esquemas de vacunación y demás esquemas sanitarios, que prevengan el aborto, suicidio, embarazos prematuros y la drogadicción, entre otros.</t>
  </si>
  <si>
    <t>Estrategia AIEPI ejecutada en los (12) Municipios del Departamento del Quindío, con campañas de reducción en factores de riesgo y promoción de los entornos protectores.</t>
  </si>
  <si>
    <t>Implementar acciones que permitan la disminución de factores de riesgo existentes garantizando las condiciones esenciales para que los niños, niñas y adolescentes preserven su vida y salud, convirtiendo los entornos escolar, familiar y comunitario, en entornos protectores.</t>
  </si>
  <si>
    <t>12 Municipios del Departamento con capacidad instalada para la implementación, desarrollo y mantenimiento de la Estrategia AIEPI.</t>
  </si>
  <si>
    <t>Capacidades Institucionales ejecutadas para la implementación del Programa de Atención Integral a la Primera Infancia -PAIPI- en las modalidades de Entorno Familiar,  Entorno Comunitario y Entorno Institucional.</t>
  </si>
  <si>
    <t xml:space="preserve">Crear las condiciones, alianzas y redes necesarias para la implementación de la estrategia nacional de la primera infancia -PAIPI- en el Departamento del Quindío. </t>
  </si>
  <si>
    <t xml:space="preserve">Ejecutar la política nacional de reducción de sustancias psicoactivas y su impacto, con enfoque prioritario en niños, niñas y adolescentes del departamento del Quindío. </t>
  </si>
  <si>
    <t xml:space="preserve">Implementar y hacer seguimiento al plan departamental de reducción del consumo de sustancias psicoactivas con el apoyo de la red interinstitucional para la prevención, mitigación, superación y capacidad de respuesta. </t>
  </si>
  <si>
    <t>Plan Departamental de reducción del consumo de PSA implementado en un 100% y operando en forma permanente con apoyo de la red interinstitucional para la prevención, mitigación, superación y capacidad de respuesta para la reducción del consumo de SPA.</t>
  </si>
  <si>
    <t>Capacidades Institucionales ejecutadas para el seguimiento y control del Plan Departamental de Reducción del Consumo de Sustancias Psicoactivas desde los ejes de prevención, mitigación, superación y capacidad de respuesta.</t>
  </si>
  <si>
    <t>Eje estratégico</t>
  </si>
  <si>
    <t>Objetivo</t>
  </si>
  <si>
    <t>Responsable</t>
  </si>
  <si>
    <t>Existencia</t>
  </si>
  <si>
    <t>Plan Departamental de Desarrollo</t>
  </si>
  <si>
    <t>Línea estratégica</t>
  </si>
  <si>
    <t>Programa presupuestal</t>
  </si>
  <si>
    <t>Código del producto</t>
  </si>
  <si>
    <t>Nombre del indicador</t>
  </si>
  <si>
    <t>Producto</t>
  </si>
  <si>
    <t>Código del indicador de producto</t>
  </si>
  <si>
    <t>Meta del cuatrenio</t>
  </si>
  <si>
    <t>Política Pública:</t>
  </si>
  <si>
    <t xml:space="preserve">Primera Infancia, Infancia y Adolescencia 2014 - 2024 "Por mis derechos, por mi familia, para volver a soñar" </t>
  </si>
  <si>
    <t>Procesos de formación en competencias para la vida con Estrategia de promoción implementada en Prevención del Embarazo Adolescente y Atención Obstétrica.</t>
  </si>
  <si>
    <t>Desarrollo</t>
  </si>
  <si>
    <t>Campaña de promoción de la salud implementado, en los 12 Municipios del Departamento que incluya la Prevención del Embarazo Adolescente y Atención Obstétrica.</t>
  </si>
  <si>
    <t xml:space="preserve">Crear e implementar el Plan de Comunicación Estratégica en promoción de derechos sexuales y reproductivos, Prevención de embarazo adolescente y atención obstétrica. </t>
  </si>
  <si>
    <t xml:space="preserve">Promover acciones de formación que generen competencias para la vida, la cultura de la sexualidad responsable que redunden en la construcción del proyecto de vida de niños, niñas y adolescentes. </t>
  </si>
  <si>
    <t>Campaña de promoción de la salud ejecutada en los 12 Municipios del Departamento dirigido a la Comunidad, La escuela y la Familia, en el marco del Plan Nacional de sexualidad, Derechos Sexuales y Reproductivos.</t>
  </si>
  <si>
    <t xml:space="preserve">Desarrollar estrategias comunicativas mediante la participación comunicativa, familiar, educativa e institucional que promueven el ejercicio responsable de la sexualidad en niños, niñas y adolescentes del departamento del Quindío. </t>
  </si>
  <si>
    <t>Secretaría de Salud Departamental.</t>
  </si>
  <si>
    <t xml:space="preserve">Servicio de gestión del riesgo en temas de salud sexual y reproductiva </t>
  </si>
  <si>
    <t>12 Municipios del Departamento del Quindío con capacidad instalada para el desarrollo permanente y continuo de acciones de Promoción por enfoque diferencial en el desarrollo del Plan Nacional de sexualidad, derechos sexuales y reproductivos.</t>
  </si>
  <si>
    <t>Servicios de promoción de la salud y prevención de riesgos asociados a condiciones no transmisibles</t>
  </si>
  <si>
    <t>100% de ESE , 60% IPS Privadas y mixtas 100% de Entidades Administradoras de Planes de Beneficio EAPB subsidiadas y 100% de EAPB contributivas con
seguimiento al cumplimiento en la adherencia a las normas técnicas en las acciones de Salud Pública Individual.</t>
  </si>
  <si>
    <t>12 Municipios del Departamento del Quindío apoyados con Programas Municipales de fomento y protección de patrones alimentarios adecuados para la Primera Infancia.</t>
  </si>
  <si>
    <t>Fortalecer el esquema departamental de inmunización, a partir del diseño de estrategias integrales de cobertura en vacunación, que conllevan campañas y programas de sensibilización.</t>
  </si>
  <si>
    <t>Estrategia AIEPI implementada en los 12 municipios con Plan Integral de Cobertura y Programa de Sensibilización realizado por enfoque diferencial y en condición especial.</t>
  </si>
  <si>
    <t>Estrategia AIEPI implementada en los 12 municipios urbano y rural con campañas de información, educación y comunicación educativa para la promoción de la salud realizada en las Instituciones Educativas, Públicas y Privadas.</t>
  </si>
  <si>
    <t>Programa de orientación preventiva implementado en los 12 municipios, para mejorar la percepción del riesgo y disminuir la actitud permisiva de la comunidad frente al consumo de sustancias licitas e ilícitas, operando en forma permanente y ajustado de acuerdo a los resultados de monitoreo y evaluación tras cada vigencia.</t>
  </si>
  <si>
    <t>12 Municipios del Departamento con Programas Municipales de fomento y protección de patrones alimentarios adecuados para la primera infancia.</t>
  </si>
  <si>
    <t>Secretaría de Agricultura, Desarrollo Rural y Medio Ambiente</t>
  </si>
  <si>
    <t>20 Proyectos Productivos apoyados con énfasis en Seguridad Alimentaria dirigidos a grupos poblacionales vulnerables.</t>
  </si>
  <si>
    <t>13745 Niños, Niñas y Adolescentes con el copago de Almuerzos garantizados.</t>
  </si>
  <si>
    <t>Capacidades Institucionales ejecutadas para la promoción, apoyo y ejecución del Plan de Alimentación Escolar en el Departamento del Quindío.</t>
  </si>
  <si>
    <t>Implementar, fortalecer y hacer seguimiento al Plan de Alimentación Escolar en los 12 municipios del departamento del Quindío.</t>
  </si>
  <si>
    <t xml:space="preserve">Implementar y fortalecer la estrategia "De Cero a Siempre" de la presidencia de la república, en el departamento del Quindío. </t>
  </si>
  <si>
    <t>Incrementar en 710 cupos para niños y niñas menores de 5 años vinculados a programas de Educación Inicial.</t>
  </si>
  <si>
    <t>Inclusión social y equidad</t>
  </si>
  <si>
    <t xml:space="preserve">Calidad, cobertura y fortalecimiento de la educación inicial, preescolar, básica y media. "Tu y yo con educación y de calidad". </t>
  </si>
  <si>
    <t xml:space="preserve">Servicio de información para la gestión de la educación inicial y preescolar en condiciones de calidad. </t>
  </si>
  <si>
    <t>Entidades territoriales que hacen seguimiento a las condiciones de calidad de los prestadores de educación inicial o preescolar a través del Sistema de Información de Primera Infancia (SIPI).</t>
  </si>
  <si>
    <t>85 Docentes de Preescolar y Madres Comunitarias capacitadas en el uso de nuevas tecnologías y bilingüismo para la promoción de competencias en Educación Inicial.</t>
  </si>
  <si>
    <t xml:space="preserve">Servicio de fortalecimiento a las capacidades de los docentes y agentes educativos en educación inicial o preescolar de acuerdo a los referentes nacionales. </t>
  </si>
  <si>
    <t xml:space="preserve">Docentes y agentes educativos beneficiaros de servicio de fortalecimiento a sus capacidades de acuerdo a los referentes nacionales. </t>
  </si>
  <si>
    <t xml:space="preserve">Garantizar el acceso a la educación de niños, niñas y adolescentes por enfoque diferencial y poblacional a través del programa de cobertura educativa con calidad en los 12 municipios del departamento del Quindío. </t>
  </si>
  <si>
    <t>3468 Estudiantes en el nivel de preescolar.</t>
  </si>
  <si>
    <t xml:space="preserve">Servicio de fomento para la permanencia en programas de educación formal. </t>
  </si>
  <si>
    <t xml:space="preserve">Personas beneficiarias de estrategias de permanencia. </t>
  </si>
  <si>
    <t>17000 Estudiantes con acceso a educación en el nivel de básica primaria.</t>
  </si>
  <si>
    <t>235 menos Analfabetas 15 a 24años en el Departamento del Quindío.</t>
  </si>
  <si>
    <t>15900 Estudiantes en el nivel de Educación Básica Secundaria.</t>
  </si>
  <si>
    <t>5100 Estudiantes más con acceso al nivel de Educación Media.</t>
  </si>
  <si>
    <t>2697 Estudiantes beneficiarios del subsidio de Transporte Escolar.</t>
  </si>
  <si>
    <t>2856 Niños, Niñas y Adolescentes desertores escolares menos.</t>
  </si>
  <si>
    <t>4328 Niños, Niñas y Adolescentes reprobados escolares menos.</t>
  </si>
  <si>
    <t>Un programa académico de Etno-Educación implementado en los doce (12) Municipios.</t>
  </si>
  <si>
    <t>6 Redes de Aprendizaje fortalecidas e implementadas.</t>
  </si>
  <si>
    <t>54 Instituciones Educativas con propuesta articuladora, elaborada e implementada “Desde la quindianidad al Paisaje Cultural Cafetero".</t>
  </si>
  <si>
    <t>Servicios de asistencia técnica en educación inicial, preescolar, básica y media.</t>
  </si>
  <si>
    <t>Entidades y organizaciones asistidas técnicamente.</t>
  </si>
  <si>
    <t xml:space="preserve">Cualificar la labor docente mediante procesos de formación, continúa en el marco del enfoque diferencial y la cultura que privilegie metodologías para el desarrollo integral. </t>
  </si>
  <si>
    <t>Plan de Formación y Capacitación Docente implementado en los 12 Municipios, en Competencias Básicas, Específicas y transversales.</t>
  </si>
  <si>
    <t>Plan de Apoyo a la Educación Rural fortalecido en los 12 municipios.</t>
  </si>
  <si>
    <t>Plan de Formación y Capacitación Docente implementado en el uso de Nuevas Tecnologías aplicadas a Estrategias y Métodos Didácticos en los 12 Municipios.</t>
  </si>
  <si>
    <t>Plan de Formación y Capacitación Docente implementado en Competencias Comunicativas en Inglés, en los 12 Municipios.</t>
  </si>
  <si>
    <t>Implementar un sistema de información que permita determinar continuamente las potencialidades de los niños, niñas y adolescentes caracterizando sus talentos especiales.</t>
  </si>
  <si>
    <t>8 Proyectos Pedagógicos bajo modelos flexibles para atender población en situación de vulnerabilidad y NEE.</t>
  </si>
  <si>
    <t>Incorporar procesos de formación inclusivos en la primera infancia, permitiendo el aprestamiento y adopción de las TICS y el bilingüismo para su desarrollo integral.</t>
  </si>
  <si>
    <t>12 Convenios Interinstitucionales suscritos para la atención integral de la primera infancia, incluyendo nuevas tecnologías y bilingüismo.</t>
  </si>
  <si>
    <t>120 Docentes de Preescolar y Madres Comunitarias capacitados en el uso de Nuevas Tecnologías y bilingüismo para la promoción de competencias en Educación Inicial.</t>
  </si>
  <si>
    <t xml:space="preserve">Adecuación de los ambientes físicos de las instituciones educativas que permitan la potencialización de competencias cognitivas, recreativas, deportivas, artísticas y culturales que redunden en el desarrollo integral de los niños, niñas y adolescentes. </t>
  </si>
  <si>
    <t xml:space="preserve">113 Sedes beneficiadas con nuevos y mejores espacios mediante la construcción, ampliación, mejoramiento y dotación de infraestructura educativa </t>
  </si>
  <si>
    <t>Infraestructura de Edificaciones educativas del Departamento del Quindío, mejoradas y rehabilitadas. Número de Sedes (21).</t>
  </si>
  <si>
    <t xml:space="preserve">Adecuación física y tecnológica de las bibliotecas de las instituciones educativas, bibliotecas públicas y diferentes espacios de encuentro (Casas de la Cultura, Casas de la Juventud) para el desarrollo integral de niños, niñas, adolescentes y jóvenes en los 12 municipios. </t>
  </si>
  <si>
    <t>107 Edificaciones Educativas mejoradas y rehabilitadas en el Departamento del Quindío.</t>
  </si>
  <si>
    <t>7 Sedes Educativas construidas, en correspondencia a la demanda poblacional y proyección de coberturas en cada uno de los 12 municipios.</t>
  </si>
  <si>
    <t>11 Equipamientos y/o Espacios para el desarrollo turístico y cultural en el Departamento del Quindío, mejorados y habilitados.</t>
  </si>
  <si>
    <t xml:space="preserve">Implementar la estrategia nacional "Leer es mi cuento" del plan nacional de lectura y escritura por enfoque diferencial en cada uno de los 12 municipios, fomentando la lectura y escritura en los niños más vulnerables de los municipios del departamento del Quindío. </t>
  </si>
  <si>
    <t>Plan de Lectura y Escritura implementado en los 12 Municipios del Departamento del Quindío.</t>
  </si>
  <si>
    <t>Secretaría de Cultura Departamental</t>
  </si>
  <si>
    <t>Secretaría de Educación Departamental</t>
  </si>
  <si>
    <t>20 Bibliotecas y Ludotecas del Departamento del Quindío de la Red Apoyadas y Articuladas.</t>
  </si>
  <si>
    <t xml:space="preserve">Desarrollar acciones constructivas y positivas en las que los adultos y/o cuidadores se relacionan con los niños, niñas y adolescentes durante los procesos de crianza, cuidado y educación, de ideas y sentimientos que tienen sobre sí mismos, mediante la aplicación del enfoque sistémico. </t>
  </si>
  <si>
    <t>Programa de apoyo, acompañamiento y fortalecimiento a las familias quindianas del Departamento del Quindío, bajo el Enfoque Sistémico.</t>
  </si>
  <si>
    <t xml:space="preserve">Crear oportunidades en las familias de las minorías étnicas y por enfoque diferencial para el aprestamiento y la generación de capacidades en la protección y desarrollo pleno de los niños, niñas y adolescentes. </t>
  </si>
  <si>
    <t>Programa de apoyo, acompañamiento y fortalecimiento a las familias quindianas del Departamento del Quindío, con líneas de acción sobre pautas de crianza.</t>
  </si>
  <si>
    <t>Implementar y hacer seguimiento en los doce municipios de la ruta departamental de prevención del abuso y maltrato infantil en los ambientes familiares, escolares, sociales e institucionales que conduzcan a la masificación de factores protectores e identificación de factores de riesgo de maltrato en niños, niñas y adolescentes.</t>
  </si>
  <si>
    <t>Disminución del 3,5%&lt; en casos de Maltrato en Niños, Niñas y Adolescentes entre 0 y 17 años.</t>
  </si>
  <si>
    <t>Disminución del 3,5%&lt; en casos por Abuso Sexual en Niños, Niñas y Adolescentes entre 0 y 17 años.</t>
  </si>
  <si>
    <t xml:space="preserve">Crear lineamientos técnicos y adoptar una guía metodológica que oriente a las instituciones educativas en el uso de estrategias de comunicación educativa donde se vincule la familia como sistema protector por excelencia para el desarrollo social y cultural de los niños, niñas y adolescentes. </t>
  </si>
  <si>
    <t xml:space="preserve">Crear e impulsar las organizaciones de padres y madres que promuevan el desarrollo de estrategias para la convivencia familiar, la educación sexual, el uso adecuado del tiempo libre, el uso responsables de las TICS, el uso responsable de los medios de comunicación, la promoción de la tolerancia y el respeto por el otro. </t>
  </si>
  <si>
    <t>54 Gobiernos Escolares de las Instituciones Educativas, con campañas de promoción en la Comunidad Educativa, trazados por la Estrategia.</t>
  </si>
  <si>
    <t xml:space="preserve">Promover acciones de formación y movilización en organismos comunales, ediles, asociaciones civiles, madres comunitarios, entre otras, para el agenciamiento social en la promoción y defensa de los derechos de los niños, niñas y adolescentes. </t>
  </si>
  <si>
    <t>Dignatarios Comunales, Padres y Jóvenes, con fortalecimiento Cultural, Educativo, Deportivo, y con campañas y/o programas preventivos enfocados principalmente hacia las Familias en condición vulnerable.</t>
  </si>
  <si>
    <t>Jóvenes de los 12 Municipios de Departamento del Quindío, participando activamente en las Juntas de Acción Comunal, a través de programas de capacitación presencial  y  virtual.</t>
  </si>
  <si>
    <t xml:space="preserve">Recuperación, dotación y mantenimiento de parques, plazas, escenarios deportivos, recreativos y espacios culturales de los 12 municipios para los niños, niñas y adolescentes. </t>
  </si>
  <si>
    <t>92 Escenarios Deportivos, Recreativos y Culturales mejorados y rehabilitados en el Departamento del Quindío.</t>
  </si>
  <si>
    <t>11 Equipamientos para el desarrollo turístico y cultural en el departamento del Quindío, mejorados y habilitados.</t>
  </si>
  <si>
    <t xml:space="preserve">Promover, afianzar y estimular el desarrollo de capacidades y destrezas deportivas, artísticas y culturales como alternativa en el uso del tiempo libre, reconociendo el enfoque diferencia, poblacional y por ciclo vital, de los niños, niñas y adolescentes. </t>
  </si>
  <si>
    <t>92 Escuelas de Formación Deportiva fomentadas y apoyadas en los 12 Municipios con proyección de la reserva deportiva del Departamento del Quindío.</t>
  </si>
  <si>
    <t>INDEPORTES</t>
  </si>
  <si>
    <t>17 Juegos Inter-Colegiados en sus diferentes fases apoyados en los eventos deportivos.</t>
  </si>
  <si>
    <t>50 Ligas Deportivas que cumplen parámetros de cobertura y resultados federativos hacia los altos logros.</t>
  </si>
  <si>
    <t>12 Apoyo a ligas deportivas con capacidad especial que cumplan parámetros de cobertura y resultados federativos hacia los altos logros.</t>
  </si>
  <si>
    <t>7 Programas Lúdicos y Recreativos de tiempo libre implementados a través de ludotecas, campamentos juveniles del juego y de la recreación para el aprovechamiento y el uso adecuado del tiempo libre.</t>
  </si>
  <si>
    <t>20 Escuelas de Formación Artística y Salas concertadas apoyadas en el Departamento del Quindío.</t>
  </si>
  <si>
    <t>12 Proyectos que estimulen el desarrollo de capacidades, dirigidos a poblaciones especiales.</t>
  </si>
  <si>
    <t xml:space="preserve">Adecuación, dotación y mantenimiento de los espacios deportivos, recreativos y culturales de las instituciones educativas del departamento del Quindío. </t>
  </si>
  <si>
    <t>92 Escenarios deportivos y recreativos del Departamento del Quindío, mejorados y rehabilitados.</t>
  </si>
  <si>
    <t>Aumentar la cobertura de registro de niños y niñas menores de 7 años y la expedición de la tarjeta de identidad para los mayores de 7 años en cada uno de los 12 municipios.</t>
  </si>
  <si>
    <t>8 Modelos flexibles y Proyectos Pedagógicos implementados en la población en situación de vulnerabilidad que incluya una Campaña de promoción para la expedición de la Tarjeta de Identidad.</t>
  </si>
  <si>
    <t>Ciudadanía</t>
  </si>
  <si>
    <t xml:space="preserve">Instituto Colombiano de Bienestar Familiar </t>
  </si>
  <si>
    <t xml:space="preserve">Crear e implementar un programa articulado con la Estrategia Nacional de "Cero a Siempre", que genere oportunidades y condiciones para construir su propia identidad, afectos, sentidos y proyectos compartidos, desde los entornos: Familia, Preescolar y Comunidad. </t>
  </si>
  <si>
    <t>12 Convenios Interinstitucionales suscritos para la atención integral de la primera infancia, incluyendo.</t>
  </si>
  <si>
    <t>85 Docentes de Preescolar y Madres Comunitarias capacitadas en el uso de nuevas tecnologías y bilingüismo para la promoción de competencias.</t>
  </si>
  <si>
    <t>Programa de apoyo, acompañamiento y fortalecimiento a las familias quindianas del Departamento del Quindío, con líneas de acción sobre identidad, afectos y proyectos compartidos.</t>
  </si>
  <si>
    <t>Plan de Lectura y Escritura implementado apoyado en los 12 Municipios.</t>
  </si>
  <si>
    <t>1820 docentes y directivos que desarrollan competencias ciudadanas y la construcción de ambientes democráticos.</t>
  </si>
  <si>
    <t xml:space="preserve">Crear lineamientos técnicos y adoptar una guía metodológica que oriente a las instituciones educativas de los 12 municipios en la adquisición de habilidades y destrezas comunicativas de los niños, niñas y adolescentes, para la toma de decisiones, su autonomía y el manejo de conflictos. </t>
  </si>
  <si>
    <t>Redes de aprendizaje fortalecidas e implementadas, basada en destrezas comunicativas, toma de Decisiones y Manejo de Conflictos.</t>
  </si>
  <si>
    <t>Calidad, cobertura y fortalecimiento de la educación inicial, preescolar, básica y media. "Tu y yo con educación y de calidad".</t>
  </si>
  <si>
    <t xml:space="preserve">Desarrollar y promover espacios desde el entorno escolar para el fortalecimiento de los gobiernos escolares acorde  al modelo vocacional de cada institución y a los intereses de participación e inclusión de niños, niñas y adolescentes en los programas de desarrollo social de cada municipio. </t>
  </si>
  <si>
    <t>Redes de aprendizaje fortalecidas e implementadas, basada en el fortalecimiento de los Gobiernos Escolares.</t>
  </si>
  <si>
    <t>54 Instituciones Educativas con propuesta articuladora, elaborada e implementada "Desde la quindianidad al Paisaje Cultural Cafetero".</t>
  </si>
  <si>
    <t>54 Gobiernos Escolares de las Instituciones Educativas, operando con orientación al Modelo Vocacional de cada Institución.</t>
  </si>
  <si>
    <t>Crear e implementar un programa de formación que promueva la Libertad de Expresión, el Pensamiento y Liderazgo de los Niños, Niñas y Adolescentes en los 12 municipios con experiencias de participación en la Escuela, el Barrio y la Comunidad</t>
  </si>
  <si>
    <t>Dignatarios Comunales, Padres y Jóvenes (8101), con fortalecimiento Cultural, Educativo, Deportivo, y con campañas y/o programas preventivos enfocados principalmente hacia las Familias en condición vulnerable.</t>
  </si>
  <si>
    <t>Secretaría del Interior Departamental.</t>
  </si>
  <si>
    <t>Jóvenes de los 12 Municipios de Departamento del Quindío, participando activamente en las Juntas de Acción Comunal, a través de programas de capacitación presencial y virtual.</t>
  </si>
  <si>
    <t>Protección</t>
  </si>
  <si>
    <t xml:space="preserve">Formular programas de vinculación educativa y laboral, que permitan la integración e inclusión de los jóvenes que están en conflicto con la ley penal. </t>
  </si>
  <si>
    <t>Programa de Formación integral Implementado a Adolescentes (14 a 17 años) infractores del departamento.</t>
  </si>
  <si>
    <t>Crear y cualificar una red departamental para la atención y acompañamiento oportuno a los adolescentes infractores de la ley penal y a los niños, niñas y adolescentes cuyos derechos se encuentren en vulneración o en amenaza de ser vulnerados.</t>
  </si>
  <si>
    <t>Reducción en 7% &lt; de adolescentes entre 14 y 17 años Infractores de la ley pena vinculados a procesos judiciales.</t>
  </si>
  <si>
    <t xml:space="preserve">Formular e implementar programas educativos con organizaciones sociales y comunitarias para la detección, denuncia y prevención de la vulneración de los derechos de los niños, niñas y adolescentes. </t>
  </si>
  <si>
    <t>Plan de Acción Departamental implementado con ruta de prevención urgente, con ruta de prevención temprana y ruta de protección en prevención.</t>
  </si>
  <si>
    <t>Fortalecer el sistema de seguimiento y monitoreo a los procesos de restablecimiento de los derechos de niños, niñas y adolescentes del departamento del Quindío.</t>
  </si>
  <si>
    <t>100% del proceso ejecutado en el tramite administrativo del establecimiento de derechos en los casos identificados de Niños, Niñas y Adolescentes en el ICBF</t>
  </si>
  <si>
    <t>Medidas de restablecimiento de Derechos, adoptadas y establecidas para los 12 Municipios del Departamento del Quindío.</t>
  </si>
  <si>
    <t xml:space="preserve">Adoptar el Plan Nacional de Construcción de Paz y Convivencia Familiar (HAZPAZ). </t>
  </si>
  <si>
    <t>Plan Departamental y Planes de Acción municipales en DDHH y DIH formulados e implementados en los 12 Municipios del Departamento del Quindío.</t>
  </si>
  <si>
    <t>Servicio de apoyo para la implementación de medidas en derechos humanos y DIH.</t>
  </si>
  <si>
    <t>41.2.1</t>
  </si>
  <si>
    <t>Medidas implementadas en cumplimiento de las obligaciones internacionales en materia de derechos humanos y DIH.</t>
  </si>
  <si>
    <t>Fortalecer los comités de erradicación del trabajo infantil en cada uno de los municipios así el Comité Departamental del Trabajo Infantil</t>
  </si>
  <si>
    <t>Desarrollar proyectos que permitan a las familias de los niños, niñas y adolescentes que trabajan, fortalecer sus ingresos y restablecer los derechos de los mismos.</t>
  </si>
  <si>
    <t>Plan integral de prevención y erradicación del trabajo infantil "PIPETI", dirigido a la reducción de factores de riesgo, detección de casos, restablecimiento familiar, sinergia institucional y cultura ciudadana.</t>
  </si>
  <si>
    <t>Comité Departamental de Erradicación del Trabajo Infantil apoyado.</t>
  </si>
  <si>
    <t>Capacidades Institucionales ejecutadas para la ejecución, seguimiento y control del Plan integral de Prevención y Erradicación del Trabajo Infantil “PIPETI” en los 12 municipios del Departamento del Quindío</t>
  </si>
  <si>
    <t xml:space="preserve">Adoptar la estrategia nacional para la erradicación del trabajo infantil -ENETI- en el departamento del Quindío y en cada uno de sus 12 municipios. </t>
  </si>
  <si>
    <t>Capacidades Institucionales ejecutadas para la ejecución, seguimiento y control de la Estrategia Nacional para la Erradicación del Trabajo Infantil ENETI en los 12 municipios del Departamento del Quindío.</t>
  </si>
  <si>
    <t>Crear e implementar el programa de la "Familia como Unidad de Intervención Social" para erradicar prácticas y creencias inadecuadas del niño y adolescentes trabajador.</t>
  </si>
  <si>
    <t>Programa de apoyo, acompañamiento y fortalecimiento a las familias quindianas del Departamento del Quindío, con líneas de acción sobre erradicar prácticas inadecuadas de niño y adolescente trabajador.</t>
  </si>
  <si>
    <t>Desarrollar mecanismos para la detección, judicialización y castigo a los adultos que utilizan a niños, niñas y adolescentes en las peores formas de trabajo infantil.</t>
  </si>
  <si>
    <t>Medidas de restablecimiento de Derechos, adoptadas y establecidas en los 12 Municipios del Departamento del Quindío, para niños, niñas y adolescentes explotados laboralmente.</t>
  </si>
  <si>
    <t xml:space="preserve">Implementar la estrategia nacional de prevención de la explotación sexual y comercial de niños, niñas y adolescentes -ESCNNA- en el departamento del Quindío. </t>
  </si>
  <si>
    <t>Capacidades Institucionales ejecutadas para la ejecución, seguimiento y control de la Estrategia Nacional de Prevención de la Explotación Sexual y Comercial de Niños, Niñas y Adolescentes -ESCNNA- en el Departamento del Quindío.</t>
  </si>
  <si>
    <t>Plan de Formación desarrollado a los actores que se involucran dentro de la cadena productiva del turismo (taxistas, sector educativo, guías, entre otros).</t>
  </si>
  <si>
    <t>Instituto Colombiano de Bienestar Familiar</t>
  </si>
  <si>
    <t>Secretaría de Turismo, Industria y Comercio Departamental</t>
  </si>
  <si>
    <t>Secretaría de Familia Departamental</t>
  </si>
  <si>
    <t xml:space="preserve">Desarrollar estrategias de promoción y participación dirigidas a niños, niñas y adolescentes en situación de vulnerabilidad y riesgo para el reclutamiento forzado. </t>
  </si>
  <si>
    <t>100% de Hogares de Paso apoyados de Niños, Niñas y Adolescentes explotados en el Departamento del Quindío.</t>
  </si>
  <si>
    <t>Desarrollar el tratamiento integral desde los componentes sicosociales (conforme a lo establecido en la ley 1098 de 2006).</t>
  </si>
  <si>
    <t xml:space="preserve">Implementar la ruta de prevención temprana, prevención urgente y protección en prevención, en el marco de las estrategias de la política de la comisión intersectorial para la prevención del reclutamiento y utilización de niños, niñas y adolescentes por grupos organizados. </t>
  </si>
  <si>
    <t>Capacidades Institucionales ejecutadas para la ejecución, seguimiento y control del Plan de Acción con las tres rutas de prevención.</t>
  </si>
  <si>
    <t>Rendiciones de Cuentas de Niñez y Adolescencia con procesos de movilización social, calidad de los datos y grado de innovación.</t>
  </si>
  <si>
    <t xml:space="preserve">Fortalecer la cultura ciudadana, institucional y de entidades público-privadas en la defensa por la protección de los derechos de los niños, niñas y adolescentes en el departamento del Quindío. </t>
  </si>
  <si>
    <t xml:space="preserve">Movilizar autoridades locales, ICBF, y demás instituciones del SNBF sobre la divulgación y cumplimiento en sus territorios de la Ley 1098 del 2006, de la estrategia hechos y derechos, de la ley 1438 de 2011, y objetivos de desarrollo del milenio relacionados con la niñez y adolescencia. </t>
  </si>
  <si>
    <t>100% de las Categorías, Componentes e Indicadores de Evaluación de los Consejos de Política Social, implementados.</t>
  </si>
  <si>
    <t>Implementación y mejora del SUIN (Sistema Único de Información de la infancia para el seguimiento del cumplimiento progresivo de los derechos de los niños, niñas y adolescentes) que incluya más derechos, con enfoque diferencial y poblacional.</t>
  </si>
  <si>
    <t>Capacidades Institucionales ejecutadas para el seguimiento, monitoreo y control de los Indicadores soportados en el SUIN, identificando prioridades y acciones para la garantía de derechos de los Niños, Niñas y Adolescentes del Departamento del Quindío.</t>
  </si>
  <si>
    <t>Curso de vida</t>
  </si>
  <si>
    <t>PI</t>
  </si>
  <si>
    <t>I</t>
  </si>
  <si>
    <t>A</t>
  </si>
  <si>
    <t>X</t>
  </si>
  <si>
    <t xml:space="preserve">Generar e implementar en las instituciones educativas currículos pertinentes para la atención diferencial por enfoque poblacional de los niños, niñas y adolescentes en los 12 municipios. </t>
  </si>
  <si>
    <t>8 Modelos flexibles y Proyectos Pedagógicos implementados en la población en situación de vulnerabilidad y NEE.</t>
  </si>
  <si>
    <t xml:space="preserve">Implementar programas de etno-educación para el rescate de sus tradiciones culturales, mediante modelos flexibles y proyectos pedagógicos, dirigidos a niños, niñas y adolescentes en situación de vulnerabilidad y con enfoque diferencial. </t>
  </si>
  <si>
    <t>2697 Beneficiarios con subsidio de Transporte escolar.</t>
  </si>
  <si>
    <t xml:space="preserve">Realizar procesos de capacitación dirigidos a brindar competencias a los docentes en asuntos relacionados con el manejo y atención de niños, niñas y adolescentes en situación de desplazamiento, afrocolombianos, discapacidad y demás minorías. </t>
  </si>
  <si>
    <t>Un programa académico de Etno-Educación implementado en los doce (12) Municipios, incorporando Niños, Niñeas y Adolescentes en condición especial.</t>
  </si>
  <si>
    <t>Plan de Formación y Capacitación Docente implementado en los 12 Municipios, en Competencias Básicas, Específicas y transversales, incorporando el enfoque diferencial y por condición especial.</t>
  </si>
  <si>
    <t xml:space="preserve">Secretaría de Familia Departamental </t>
  </si>
  <si>
    <t>Secretaría del Interior Departamental</t>
  </si>
  <si>
    <t xml:space="preserve">Construir e implementar un modelo de seguimiento a los Planes Educativos Institucionales -PEI-, a los currículos y planes de convivencia que permitan ser ajustados a los contextos de cada municipio, necesidades e intereses de formación de los niños, niñas y adolescentes. </t>
  </si>
  <si>
    <t xml:space="preserve">Línea de acción </t>
  </si>
  <si>
    <t>Programado</t>
  </si>
  <si>
    <t>Ejecutado</t>
  </si>
  <si>
    <t>Porcentaje avance</t>
  </si>
  <si>
    <t>Garantizar la seguridad alimentaria y nutricional a gestantes, madres lactantes, niño, niñas y adolescentes.</t>
  </si>
  <si>
    <t>Mujeres gestantes y lactantes, niños, niñas y adolescentes vivos y saludables.</t>
  </si>
  <si>
    <t>Fortalecer la Atención Integral en salud y promover acciones articuladas para generar cultura del autocuidado, la prevención de enfermedades más comunes, garantizar un crecimiento sano y generar hábitos saludables físicos y mentales.</t>
  </si>
  <si>
    <t>Una vida saludable con Entorno Familiar para Niños, Niñas y Adolescentes.</t>
  </si>
  <si>
    <t>Garantizar el derecho a la vida bajo entornos protectores en los Niños, Niñas y Adolescentes.</t>
  </si>
  <si>
    <t>Niños, Niñas y Adolescentes desarrollan estilos de vida saludables y acceden a factores de protección frente al consumo de Sustancias Psicoactivas.</t>
  </si>
  <si>
    <t>Prevenir y reducir el consumo de sustancias psicoactivas en niños, niñas y adolescentes, promoviendo estilos de vida desde la Ética del cuidado así como disminuir la actitud permisiva de la comunidad frente al consumo de Sustancias lícitas e Ilícitas.</t>
  </si>
  <si>
    <t>La Educación como un factor determinante en el desarrollo de los Niños, Niñas y Adolescentes.</t>
  </si>
  <si>
    <t>Garantizar una Educación de calidad, innovadora, adecuada, pertinente y con enfoque diferencial, para que los Niños, Niñas y Adolescentes, interactúen en espacios de diálogo, participación y cultura de paz, contribuyendo al desarrollo integral y ejercicio pleno de sus derechos.</t>
  </si>
  <si>
    <t>Construcción de la subjetividad y la identidad de Niños, Niñas y Adolescentes a partir de la red de relaciones que establecen con los Adultos, la Familia, los centros de cuidado, la Escuela y la Comunidad.</t>
  </si>
  <si>
    <t>Garantizar programas direccionados a la Familia, Líderes Comunitarios, Instituciones Educativas y Sociedad para promover los lazos familiares, la confianza y el afecto como generador de capacidades e identidad en los Niños, Niñas y adolescentes.</t>
  </si>
  <si>
    <t>Establecimiento de la Red Familia- Escuela - Comunidad, trabajando en procesos de Desarrollo Humano para Niños, Niñas y Adolescentes.</t>
  </si>
  <si>
    <t>Fortalecer con las Familias, Escuela y Comunidad el ejercicio de la plena responsabilidad en los procesos de Formación y Educación de los Niños, Niñas y Adolescentes.</t>
  </si>
  <si>
    <t>Establecimiento de la práctica Deportiva, Recreativa y Cultural, como generadora y potenciadora en el del desarrollo integral de los Niños, Niñas y Adolescentes.</t>
  </si>
  <si>
    <t>Desarrollar programas, Deportivos, Recreativos y Culturales para Niños, Niñas y Adolescentes en entornos aptos para su desarrollo integral.</t>
  </si>
  <si>
    <t>Inclusión de niños, niñas y adolescentes en situación de Discapacidad, Afrocolombianidad, Indígenas y otras Minorías en programas de deporte y cultura.</t>
  </si>
  <si>
    <t>Garantizar el uso y adecuación de espacios para la atención en salud, educación, deporte, recreación y cultura según las necesidades diferenciales de los Niños, Niñas y Adolescentes.</t>
  </si>
  <si>
    <t>Niños, Niñas y Adolescentes construyen nuevos sentidos, asumiendo con responsabilidad el ejercicio de su sexualidad, paternidad y maternidad.</t>
  </si>
  <si>
    <t>Garantizar en los Niños, Niñas y Adolescentes del Departamento del Quindío una identidad y vida Sexual y Reproductiva con responsabilidad.</t>
  </si>
  <si>
    <t xml:space="preserve">Los Niños, Niñas y Adolescentes aplicando los Deberes y Derechos de la ciudadanía. </t>
  </si>
  <si>
    <t xml:space="preserve">Fortalecer en los niños, niñas y adolescentes habilidades y destrezas para participar en espacios familiares y comunitarios en la toma de decisiones ejerciendo sus deberes y derechos ciudadanos. </t>
  </si>
  <si>
    <t>Un Quindío más humano para Niños, Niñas y Adolescentes del Departamento del Quindío con Garantía de derechos de protección.</t>
  </si>
  <si>
    <t>Garantizar los derechos y el restablecimiento de los mismos en niños, niñas y adolescentes del Departamento del Quindío.</t>
  </si>
  <si>
    <t>Los niños, niñas y adolescentes del Departamento del Quindío No Trabajan. Ni son inducidos a trabajos que afecten su desarrollo integral.</t>
  </si>
  <si>
    <t>Crear condiciones familiares y sociales para evitar el Trabajo Infantil y las Peores Formas de Trabajo Infantil.</t>
  </si>
  <si>
    <t>Niños, Niñas y Adolescentes seguros y protegidos del reclutamiento forzado.</t>
  </si>
  <si>
    <t>Generar condiciones para evitar que los niños, niñas y adolescentes sean capturados y reclutados por grupos urbanos y rurales al margen de la ley.</t>
  </si>
  <si>
    <t>Agentes Institucionales de los tres niveles comprometidos con la Niñez y la Adolescencia.</t>
  </si>
  <si>
    <t>Priorizar la Inversión social y el Gasto Público en beneficio del desarrollo de las Acciones y Estrategias que materialicen la Política Pública de Primera Infancia, Infancia y Adolescencia del Departamento del Quindío.</t>
  </si>
  <si>
    <t>Secretaría de Salud Departamental</t>
  </si>
  <si>
    <t>Secretaría de Aguas e Infraestructura Departamental</t>
  </si>
  <si>
    <t xml:space="preserve">Secretaría de Educación Departamental   </t>
  </si>
  <si>
    <t>Procesos de formación en competencias para la vida, cultura de la sexualidad responsable y proyecto de vida ejecutada en los 12 Municipios del Departamento del Quindío.</t>
  </si>
  <si>
    <t xml:space="preserve">Secretaría de Educación Departamental </t>
  </si>
  <si>
    <t>Fortalecimiento del buen gobierno para el respeto y garantía de los derechos humanos "Quindío integrado y participativo".</t>
  </si>
  <si>
    <t>Fortalecimiento de los organismos  de acción comunal (OAC)  de los doce municipios del Departamento en lo relacionado a sus procesos formativos, participativos, de organización y  gestión.</t>
  </si>
  <si>
    <t>Gobierno territorial</t>
  </si>
  <si>
    <t>Fortalecimiento de la convivencia y la seguridad ciudadana "Tú y yo seguros".</t>
  </si>
  <si>
    <t xml:space="preserve">Calidad, cobertura y fortalecimiento de la educación inicial, preescolar, básica y media. "Tu y yo con educación y de calidad" </t>
  </si>
  <si>
    <t>Servicio de fortalecimiento a las capacidades de los docentes de educación inicial, preescolar, básica y media.</t>
  </si>
  <si>
    <t xml:space="preserve">Docentes de educación inicial, preescolar, básica y media, beneficiados con estrategias de mejoramiento de sus capacidades. </t>
  </si>
  <si>
    <t xml:space="preserve">Secretaría de Familia </t>
  </si>
  <si>
    <t>ICBF</t>
  </si>
  <si>
    <t>Secretaría de Salud</t>
  </si>
  <si>
    <t>N.A</t>
  </si>
  <si>
    <t>N</t>
  </si>
  <si>
    <t xml:space="preserve">Secretaría de Salud Departamental </t>
  </si>
  <si>
    <t>Productividad y competitividad</t>
  </si>
  <si>
    <t>Productividad y competitividad de las empresas colombianas. "tú y yo con empresas competitivas"</t>
  </si>
  <si>
    <t>Servicio de asistencia técnica a los entes territoriales para el desarrollo turístico.</t>
  </si>
  <si>
    <t>Entidades territoriales asistidas técnicamente.</t>
  </si>
  <si>
    <t xml:space="preserve">Sector de justicia y derecho </t>
  </si>
  <si>
    <t>Fortalecimiento del buen gobierno para el respeto y garantía de los derechos humanos. "Quindío integrado y participativo"</t>
  </si>
  <si>
    <t>Servicio de apoyo para el fomento organizativo de la Agricultura Campesina, Familiar y Comunitaria</t>
  </si>
  <si>
    <t>Productores agropecuarios apoyados</t>
  </si>
  <si>
    <t>Promoción y acceso efectivo a procesos culturales y artísticos. "Tú y yo somos cultura Quindiana"</t>
  </si>
  <si>
    <t>Servicios bibliotecarios</t>
  </si>
  <si>
    <t>Usuarios atendidos</t>
  </si>
  <si>
    <t>Servicio de circulación artística y cultural</t>
  </si>
  <si>
    <t>Producciones artísticas en circulación</t>
  </si>
  <si>
    <t>Servicio de educación informal en áreas artísticas y culturales</t>
  </si>
  <si>
    <t>Personas capacitadas</t>
  </si>
  <si>
    <t xml:space="preserve">Numero de rutas integrales de atención  a la  primera infancia implementadas y con seguimiento </t>
  </si>
  <si>
    <t>36.3.1</t>
  </si>
  <si>
    <t>Campañas de gestión del riesgo en temas de trastornos mentales implementadas.</t>
  </si>
  <si>
    <t xml:space="preserve">Servicio de gestión del riesgo en temas de trastornos mentales </t>
  </si>
  <si>
    <t xml:space="preserve">Implementar y realizar seguimiento a las rutas integrales de atención </t>
  </si>
  <si>
    <t>Inclusión Social y Equidad</t>
  </si>
  <si>
    <t xml:space="preserve">Servicio de gestión del riesgo en temas de salud sexual y reproductiva. </t>
  </si>
  <si>
    <t>Campañas de gestión del riesgo en temas de salud sexual y reproductiva implementadas.</t>
  </si>
  <si>
    <t>Estrategia de Formación de la salud implementada en el desarrollo de la competencias para la vida, los derechos sexuales y reproductivos, y la construcción del Proyecto de Vida.</t>
  </si>
  <si>
    <t>Diseñar e implementar un modelo de atención integral en entornos protectores para la primera infancia.</t>
  </si>
  <si>
    <t>36.4</t>
  </si>
  <si>
    <t>Modelo de atención integral de entornos protectores implementado.</t>
  </si>
  <si>
    <t>36.4.1</t>
  </si>
  <si>
    <t>Servicio de divulgación para la promoción y prevención de los derechos de los niños, niñas y adolescentes</t>
  </si>
  <si>
    <t>410202200</t>
  </si>
  <si>
    <t xml:space="preserve">Eventos de divulgación realizados </t>
  </si>
  <si>
    <t>Revisar, ajustar e implementar  la política pública de primera infancia, infancia y adolescencia</t>
  </si>
  <si>
    <t xml:space="preserve">Política Pública de Primera Infancia, Infancia y Adolescencia, revisada, ajustada e implementada. </t>
  </si>
  <si>
    <t>36.7</t>
  </si>
  <si>
    <t>36.7.1</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</si>
  <si>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</si>
  <si>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</si>
  <si>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Servicio de educación informal para la prevención integral del trabajo infantil</t>
  </si>
  <si>
    <t>360400600</t>
  </si>
  <si>
    <t>Secretaría del Interior Departamental y Secretaría de Familia Departamental</t>
  </si>
  <si>
    <t>Aguas e Infraestructura</t>
  </si>
  <si>
    <t>Promotora de Vivienda</t>
  </si>
  <si>
    <t>Fomento a la recreación, la actividad física y el deporte para desarrollar entornos de convivencia y paz "Tú y yo en la recreación y en deporte".</t>
  </si>
  <si>
    <t>Infraestructura  deportiva y/o recreativa con procesos   constructivos ,  y/o mejorados, y/o ampliados, y/o mantenidos, y/o  reforzados.</t>
  </si>
  <si>
    <t xml:space="preserve">Infraestructura   deportiva y/o recreativa construida y/o mejorada, y/o ampliada, y/o mantenida, y/o  reforzada. </t>
  </si>
  <si>
    <t>Fomento a la recreación, la actividad física y el deporte. "Tú y yo en la recreación y el deporte"</t>
  </si>
  <si>
    <t>Servicio de promoción de la actividad física, la recreación y el deporte</t>
  </si>
  <si>
    <t>Municipios con Escuelas Deportivas</t>
  </si>
  <si>
    <t>Municipios vinculados al programa Supérate-Intercolegiados</t>
  </si>
  <si>
    <t>Formación y preparación de deportistas. "Tú y yo campeones""</t>
  </si>
  <si>
    <t>Servicio de asistencia técnica para la promoción del deporte</t>
  </si>
  <si>
    <t xml:space="preserve">Organismos deportivos asistidos </t>
  </si>
  <si>
    <t>Municipios implementando  programas de recreación, actividad física y deporte social comunitario</t>
  </si>
  <si>
    <t xml:space="preserve">POLÍTICA PÚBLICA PRIMERA INFANCIA, INFANCIA Y ADOLESCENCIA 2014 -2024  
"POR MIS DERECHOS, POR MI FAMILIA, PARA VOLVER A SOÑAR " </t>
  </si>
  <si>
    <t>EJE ESTRATÉGICO</t>
  </si>
  <si>
    <t>RESPONSABLE</t>
  </si>
  <si>
    <t>TOTAL INDICADOES</t>
  </si>
  <si>
    <t>Salud, Educación, Agricultura, Familia, ICBF.</t>
  </si>
  <si>
    <t>Salud, Educación, Familia, ICBF, Cutura, Aguas e Infraestructura, Interior, INDEPORTES, Promotora de Vivienda.</t>
  </si>
  <si>
    <t>Interior, Cultura, Educación, Familia, ICBF.</t>
  </si>
  <si>
    <t>Interior, Familia, ICBF, turismo.</t>
  </si>
  <si>
    <t>CRÍTICO</t>
  </si>
  <si>
    <t>BAJO</t>
  </si>
  <si>
    <t>MEDIO</t>
  </si>
  <si>
    <t>SATISFACTORIO</t>
  </si>
  <si>
    <t>SOBRESALIENTE</t>
  </si>
  <si>
    <t>TOTAL METAS</t>
  </si>
  <si>
    <t>Infraestructura de I.E. con procesos constructivos, mejorados, ampliados, mantenidos y/o reforzados</t>
  </si>
  <si>
    <t>Infraestructura de I.E. construida, mejorada, ampliada, mantenida y/o reforzada</t>
  </si>
  <si>
    <t>Mantenimiento de la infraestructura cultural en el departamento del Quindío</t>
  </si>
  <si>
    <t>Servicio de mantenimiento de infraestructura cultural</t>
  </si>
  <si>
    <t>Infraestructura cultural intervenida</t>
  </si>
  <si>
    <t xml:space="preserve">Implementar procesos de formación con las familias en los 12 municipios sobre pautas de crianza basadas en el afecto, la confianza, la asertividad y el buen trato, y reprobar las prácticas asociadas a la agresividad y el uso del castigo físico y psicológico. </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</si>
  <si>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</si>
  <si>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</si>
  <si>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</si>
  <si>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Liderazgo, gobernabilidad y transparencia </t>
  </si>
  <si>
    <t>Municipios con organismos de acción comunal fortalecidos.</t>
  </si>
  <si>
    <t>Mantenimiento, mejoramiento y/ o rehabilitación de obras deportivas y recreativas en el departamento del Quindío</t>
  </si>
  <si>
    <t>14 ESE con Norma Técnica implementada en forma permanente y continua y ampliación a IPS privadas y
mixtas para la atención del binomio madre e hijo, incluyendo la Estrategia "Madre Canguro".</t>
  </si>
  <si>
    <t>16 Convenios en ejecutados para suministro de material de propagación de los Productos Agropecuarios considerados dentro de los proyectos de Seguridad Alimentaria.</t>
  </si>
  <si>
    <t>Comités Municipales de Erradicación del Trabajo Infantil y Comité Departamental de Trabajo Infantil, conformados y en funcionamiento.</t>
  </si>
  <si>
    <t>Reducción en un 5% de Niños, Niñas y Adolescentes, que participan en una actividad remunerada o no, en el Departamento del Quindío.</t>
  </si>
  <si>
    <t>Plan de Acción Departamental implementado en los 12 Municipios, con ruta de prevención urgente, con ruta de prevención temprana y ruta de protección en prevención, con línea de acción en componente sicosocial.</t>
  </si>
  <si>
    <t>Crear y ejecutar la ruta de información de los recién nacidos con bajo peso al nacer por enfoque diferencial.</t>
  </si>
  <si>
    <t xml:space="preserve">Implementar el Plan de Seguridad Alimentaria y Nutricional del departamento del Quindío para niños, niñas y adolescentes con enfoque diferencial. </t>
  </si>
  <si>
    <t>Capacidades Institucionales ejecutadas para la ejecución, monitoreo y control del Plan de Seguridad Alimentaria y Nutricional del Departamento del Quindío.</t>
  </si>
  <si>
    <t>Docentes y agentes educativos beneficiaros de servicio de fortalecimiento a sus capacidades de acuerdo a los referentes nacionales.</t>
  </si>
  <si>
    <t>Calidad, cobertura y fortalecimiento de la educación inicial, pre escolar, básica y media TU Y YO con educación y calidad</t>
  </si>
  <si>
    <t>Mujeres gestantes y lactantes, niños, niñas y adolescentes bien nutridos.</t>
  </si>
  <si>
    <t>Capacidades Institucionales ejecutadas para el desarrollo de la Estrategia en Padres y Madres que incluya la Convivencia Familiar, la Educación Sexual, el uso adecuado del Tiempo Libre, el uso responsable de las TICs, el uso responsable de los Medios de Comunicación, la promoción de la Tolerancia y el respeto por el otro.</t>
  </si>
  <si>
    <t>Infraestructura deportiva y/o recreativa con procesos constructivos mejorados, ampliados, mantenidos y reforzados</t>
  </si>
  <si>
    <t>Fortalecimiento de la convivencia y la seguridad ciudadana. "Tú y yo seguros"</t>
  </si>
  <si>
    <t>Ya se reportó el presupuesto.</t>
  </si>
  <si>
    <t>-</t>
  </si>
  <si>
    <t xml:space="preserve">*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t>
  </si>
  <si>
    <t>1- Organismos de iniciación deportiva apoyados
Se han apoyado a Las ligas deportivas en los procesos de iniciación, en las modalidades deportivas de patinaje y karate, brindando una asistencia técnica de formación deportiva.</t>
  </si>
  <si>
    <t>Las capacidades institucionales para llevar a cabo la implementación y ejecución del Programa de Alimentación Escolar, se basa en la contratación de un (1) Operador quien realiza la entrega de los complementos alimentarios (RPC), y un (1) equipo PAE conformado por 18 profesionales de diferentes especialidades:
* 8 Ingenieros de Alimentos
* 3 Ingenieros Agroindustriales
* 1 Tecnólogo en Procesamiento de Alimentos 
* 1 Abogado
* 1 Contador
* 1 Profesional en Desarrollo Social y Comunitario
* 1 Nutricionista
* 1 Administrador de Empresas
* 1 Administrador Financiero</t>
  </si>
  <si>
    <t>Este indicador es competencia del Instituto Colombiano de Bienestar Familiar ICBF, ya que son los encargados de atender la población de niños y niñas menores de 5 años del Departamento del Quindío en los programas de Educación Inicial.</t>
  </si>
  <si>
    <t>De acuerdo a lineamiento “LINEAMIENTOS SOBRE LA RUTA GRADUAL Y PROGRESIVA A CLASES PRESENCIALES MEDIANTE EL PROCESO DE ALTERNANCIA ESCOLAR EN LAS INSTITUCIONES EDUCATIVAS DE PREESCOLAR, BASICA Y MEDIA ADSCRITAS A LA SECRETARIA DE EDUCACION DEPARTAMENTAL”, estableciendo en el Numeral sexto de dicho documento lo siguiente:
“(…) Durante el primer semestre del calendario académico 2021, y teniendo en cuenta las recomendaciones del Ministerio de Transporte ante las dificultades para prestar el servicio de movilidad acatando las medidas de bioseguridad, no se prestará el servicio de transporte escolar en los diferentes municipios no certificados del departamento. (…)”. emitido por la Secretaria de Educación Departamental en el primer semestre no se prestará la estrategia de transporte escolar en los 11 municipio no certificados en educación.</t>
  </si>
  <si>
    <t>A la fecha no a llegado el reporte oficial de  reprobados por parte del MEN.</t>
  </si>
  <si>
    <t>Se cuenta con 54 gobiernos escolares operando en las instituciones educativas del departamento.</t>
  </si>
  <si>
    <t>Durante el trimestre informado no se realizaron acciones para esta estrategia propuesta.</t>
  </si>
  <si>
    <t xml:space="preserve">Durante el trimestre informado no se cuenta con reporte sobre el avance del programa. </t>
  </si>
  <si>
    <t xml:space="preserve">Desde la Oficina de Juventud, se realizaron acciones con los operadores del Sistema de Responsabilidad Penal para Adolescentes, con el propósito de fortalecer las habilidades y competencias de los adolescentes, con actividades de resolución pacífica de conflictos, comunicación asertiva, autoconcepto, valores y, bazares. </t>
  </si>
  <si>
    <t xml:space="preserve">De acuerdo al trabajo que se viene desarrollando en el CIETI departamental en el proceso de implementación del Plan de Acción de la vigencia 2021, se tienen registrados 10 municipios con CIETI en funcionamiento, trazando acciones de acompañamiento desde la Jefatura de Familia, el grupo EMPI del ICBF y el Ministerio del Trabajo, para el fortalecimiento de las capacidades técnicas de los territorios.  </t>
  </si>
  <si>
    <t xml:space="preserve">TOTAL DE METAS </t>
  </si>
  <si>
    <t xml:space="preserve">AVANCE META FÍSICA 2021 </t>
  </si>
  <si>
    <t>Acciones desarrolladas segundo trimestre</t>
  </si>
  <si>
    <t>Se realizaron los presupuestos de todas las instituciones educativas visitadas para empezar a realizar el convenio con la promotora de vivienda, ya que esa entidad va a realizar la ejecución.</t>
  </si>
  <si>
    <t>Se realizaron los estudios previos para el mantenimiento de la infraestructura cultural, se encuentran en revisión los estudios previos por parte de la Dirección Jurídica de la Secretaría. Se encuentran en revisión los estudios previos para el Construcción y/o adecuación de casetas comunales en los diferentes barrios del departamento.</t>
  </si>
  <si>
    <t xml:space="preserve">Se revisaron y ajustaron los estudios previos para el mantenimiento, mejoramiento y/o rehabilitación de obras físicas de infraestructura deportiva y recreativa de 4 escenarios deportivos del municipio de Armenia. 
1. 7 de Agosto
2. Villa del Café
3. Arco Iris
4. Quintas de La Marina   
Se realizaron los estudios previos para la construcción, suministro e instalación de aparatos de gimnasia biosaludable y juegos infantiles en diferentes municipios del departamento.  
</t>
  </si>
  <si>
    <t xml:space="preserve">La Secretaría de Aguas e Infraestructura no reportó acciones desarrolladas durante el segundo trimestre de la vigencia 2021. </t>
  </si>
  <si>
    <t>Se han beneficiado 120 unidades productivas, con el acompañamiento y asesoramiento en la estructuración de 3 perfiles de alianzas productivas en los 4 municipios del departamento, impactando en diferentes renglones productivos tales como plátano, hortalizas, apicultura, ganadería, pasifloras, aguacate, aromáticas.</t>
  </si>
  <si>
    <t>Durante los meses de abril, mayo y junio de la vigencia 2021, se realizaron 3 entregas (abril, mayo y junio) del Programa de Alimentación Escolar a estudiantes de las 54 Instituciones Educativas Oficiales en los 11 municipios del Departamento No certificados en educación. Este complemento alimentario se entregó para preparación en casa – RPC (Ración para Preparar en Casa) debido a que continuamos en el estado de emergencia derivado de la pandemia por COVID-19, y se beneficiaron por cada una de las entregas a 30.730 estudiantes.</t>
  </si>
  <si>
    <t>Se brinda capacitación y asistencia técnica a 94 docentes de preescolar - transición de las 54 instituciones educativas del departamento en temas de:
1. La educación inicial-preescolar desde la política pública para el desarrollo integral de la primera infancia y el Proyecto Educativo Institucional
2. Proyectos de aula o investigación
3. Ejes temáticos en la educación inicial: Ambientes pedagógicos, proyectos de aula.
4. Transiciones armónicas: seguimiento a la matrícula y búsqueda activa de los niños y las niñas para su ingreso oportuno al sistema educativo. 
Se continúa con el fortalecimiento de las acciones propuestas en el primer trimestre
1. se hace énfasis a los docentes sobre la apuesta política y técnica de la educación inicial; Ley 1804 del 2016, política publica para el desarrollo integral de la primera infancia, la cual es enviada a sus correos.
2. Se brinda capacitación y asistencia técnica a los docentes de transición de las 54 instituciones educativas del departamento, compartiendo a sus correos el material pedagógico ya socializado sobre bases curriculares para la educación inicial y preescolar, los referentes técnicos pedagógicos (el Juego, la literatura, la exploración, los lenguajes artísticos), que brindan elementos al docente para el fortalecimiento de las propuestas pedagógicas y la intencionalidad de la misma. 
Se comparte el primer ciclo de conferencias en el marco de la educación inicial a cargo del Ministerio de Educación Nacional.
Se consolidad la base de datos de los prestadores privados con oferta de atención a niños y niñas menores de 3 años y se registra en el Sistema único de prestadores de la educación inicial SIPI-RUPEI.</t>
  </si>
  <si>
    <t>De acuerdo a la proyección de cupos realizada por las 54 instituciones educativas la Oficina de Cobertura realiza apoyo y seguimiento a estas para permitir la movilidad en la matricula del Departamento del Quindío, presentando una matrícula con corte a junio de Preescolar: 2.637.</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</si>
  <si>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junio de Básica Primaria: 15.412. </t>
  </si>
  <si>
    <t xml:space="preserve">De acuerdo a la proyección de cupos realizada por las 54 instituciones educativas la Oficina de Cobertura realiza apoyo y seguimiento a estas para permitir la movilidad en la matricula del Departamento del Quindío, presentando una matrícula con corte a junio de Básica Secundaria: 13.443. </t>
  </si>
  <si>
    <t>De acuerdo a la proyección de cupos realizada por las 54 instituciones educativas la Oficina de Cobertura realiza apoyo y seguimiento a estas para permitir la movilidad en la matricula del Departamento del Quindío, presentando una matrícula con corte a junio de Nivel de Media: 4.960.</t>
  </si>
  <si>
    <t>La Secretaria de Educación contactó a las 11 alcaldías con el objetivo de construir una base de datos de personas analfabetas y brindarles a estas una oferta académica.
Para este trimestre se realizaron 450 llamadas telefónicas en los municipios de Córdoba, Calarcá, La Tebaida, Pijao, Génova y Filandia, de acuerdo al listado obtenido para conocer el interés y dar inicio a la vinculación académica en las instituciones de los municipios. La matrícula de Ciclo 1 con corte a julio es de:                                                                                                                                                                                                                                                                                                                                                                                                                                                        
Calarcá: 54
Montenegro: 21
La tebaida: 15
Génova: 3
Pijao: 5
Córdoba: 5</t>
  </si>
  <si>
    <t>Reunión virtual con el comité de deserción y ausentismo de 4 instituciones que presentaron alto indicie de deserción en la vigencia 2020, con el fin de revisar las causas que se presentaron.  A la fecha el Ministerio no ha enviado el archivo de eficiencia interna, reporte que permite conocer cuál fue el número de desertores oficial para el MEN.</t>
  </si>
  <si>
    <t>La Secretaría de Educación Departamental a través del servicio educativo atiende a la comunidad étnica que demande el servicio, a través de un (1) programa de etno-educación con 4 etnoeducadores. Para el segundo trimestre se atendieron población indigena: 307 y población afro y negritudes: 325.</t>
  </si>
  <si>
    <t>Se realizó reconocimiento de la Red de Aprendizaje "Entre Todos Para Todos" mediante la resolución No. 1244 del 15/03/2021, mediante la cual busca fortalecer los procsos académicos y de investigación pedagógica.
Está en proceso de reconocimiento la red de docentes de Escuela nueva, docentes de PRAE y Preescolar.</t>
  </si>
  <si>
    <t>Desde las 54 Instituciones Educativas se continúa trabajando en cumplimiento de la ordenanza No. 0038 del 22 de noviembre de 2012 sobre los lineamientos curriculares en la adopción de proyecto pedagógico transversal para la conservación del Paisaje Cultural Cafetero, a través de los planes de estudio como proyecto pedagógico transversal.</t>
  </si>
  <si>
    <t>Se realizaron los siguientes procesos de formación a docentes:
A. Formación DIAN "Cultura de La Contribución en la Escuela- CCE"
En cumplimiento a la Resolución Nacional N° 00039 ( 30 de Abril de 2020 ), Por la cual se implementa y desarrolla el Programa “Cultura de la Contribución en la Escuela” en Instituciones Educativas (IE) de educación básica primaria, básica secundaria y educación media a Nivel Nacional,   y a través de la DIAN, se está implementando el programa desde el mes de abril en  22 instituciones educativas focalizadas, han participado en los procesos de formación 141 docentes y directivos docentes (distribuidos en 22 I.E).
B. DIPLOMADO EN CIBERNÉTICA NEUROSOCIAL
Con apoyo de la Asociación de egresados de la Universidad Tecnológica de Pereira-UTP se dio inicio al diplomado en referencia, donde se encuentran inscrito 18 orientadores de igual número de instituciones educativas.
C. Formación en Herramienta virtual interactiva Matific
Proporcionar a los docentes y estudiantes herramientas virtuales interactivas que faciliten sus prácticas de aula y mejoren los procesos de enseñanza y aprendizaje para el desarrollo de competencias lógicas en los estudiantes. En el taller participaron 295 docentes de transición, primaria y directivos docentes de las 54 IE oficiales del departamento.</t>
  </si>
  <si>
    <t>Se han realizado encuentros virtuales y presenciales con los docentes de las instituciones educativas rurales en la fundamentación conceptual en el modelo escuela nueva, la incorporación de las estrategias y los instrumentos del modelo en la ruta de mejoramiento institucional; además se han realizado talleres de sensibilización para la adopción del modelo escuela nueva de manera unificada en todas las IE rurales del departamento.</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</si>
  <si>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primaria y directivos docentes de las 54 IE oficiales del departamento.</t>
  </si>
  <si>
    <t>En este periodo no se realizaron procesos de formación en competencias comunicativas en inglés.</t>
  </si>
  <si>
    <t>El profesional en psicología contratado, continúa en el desarrollo permanente de actividades para la detección de estudiantes con capacidades y/o talentos excepcionales con el objetivo de realizar inclusión a través de los ajustes razonables, adaptaciones curriculares en semilleros y así proyectarlos a su educación superior. Continúa el reporte de 114 estudiantes con capacidades y/o talentos, ubicados en 45 IE del departamento.</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</si>
  <si>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</si>
  <si>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Se realizó formación en Herramienta virtual interactiva Matific con el fin de Proporcionar a los docentes herramientas virtuales interactivas que faciliten sus prácticas de aula y mejoren los procesos de enseñanza y aprendizaje para el desarrollo de competencias lógicas en los estudiantes. En el taller participaron 40 docentes de transición y directivos docentes de las 54 IE oficiales del departamento.</t>
  </si>
  <si>
    <t>Las IE del departamento, continúan en la atención de población vulnerable y en condición de discapacidad bajo modelos flexibles: Aceleración del aprendizaje, pensar, escuela nueva, cuentan con varios componentes para su atención como son: Canastas educativas, sistema de evaluación pertinente y estrategias metodológicas y didácticas, para así responder a las expectativas e intereses de cada estudiante.</t>
  </si>
  <si>
    <t xml:space="preserve">Con la implementación de la Ley 1804 de 2016 "POR LA CUAL SE ESTABLECE LA POLÍTICA DE ESTADO PARA EL DESARROLLO INTEGRAL DE LA PRIMERA INFANCIA DE CERO A SIEMPRE Y SE DICTAN OTRAS DISPOSICIONES" se realiza el proyecto de transiciones armónicas en las 54 IE del departamento, en articulación con el ICBF y el Departamento de Prosperidad Social, con el propósito de garantizar el ingreso de los niños y las niñas al sistema educativo.
No obstante, fue una meta que se cumplió durante la vigencia 2015, en un convenio con la Universidad UTP de Pereira. </t>
  </si>
  <si>
    <t>Extensionismo rural y asistencia técnica en producción de especies menores. 
Promoción y difusión de la cartilla de SAN en los 12 municipios del departamento y entrega de maíz SGBIOH6.
Agricultura familiar campesina, extensionismo rural (lombricultivos)y entrega de cartillas en los 12 municipios del departamento.</t>
  </si>
  <si>
    <t>Se adelantó el fortalecimiento de la campaña Cuidarte es amarte en el marco más amor, menos violencia en los 11 municipios del departamento, con las comunidades educativas de las IE del departamento en temas de salud mental, abuso sexual y maltrato.</t>
  </si>
  <si>
    <t>Se realizó reconocimiento de la Red de Aprendizaje "Entre Todos Para Todos" mediante la resolución No. 1244 del 15/03/2021, mediante la cual busca fortalecer los procesos académicos y de investigación pedagógica.</t>
  </si>
  <si>
    <t>Mediante contrato de prestación de servicios No. 1014 de 2021, se está realizando asistencia técnica para la formulación e implementación del plan de lectura, escritura y oralidad, con los docentes y estudiantes de grado quinto de las instituciones educativas oficiales urbanas de los municipios de Calarcá, Pijao, Montenegro y Salento, adscritas a la Secretaría de Educación Departamental. 
Continúa en proceso de construcción el Plan Departamental de Lectura y Escritura con el acompañamiento del Ministerio de Educación Nacional.</t>
  </si>
  <si>
    <t xml:space="preserve">Se han realizado encuentros virtuales y presenciales con los integrantes de la comunidad de aprendizaje Escuela Nueva y la red de preescolar para fortalecer los procesos del componente curricular.  </t>
  </si>
  <si>
    <t>Las 54 Instituciones Educativas del departamento en cumplimiento de la ordenanza No. 0038 del 22 de noviembre de 2012 tienen incluido en los planes de estudio como proyecto pegadogico transversal los lineamientos curriculares en la adopción de proyecto pedagógico transversal para la conservación del Paisaje Cultural Cafetero.
En las instituciones educativas rurales se viene trabajando la guía de aprendizaje "Paisaje Cultural Cafetero" diseñada por la Caja de Compensación familiar Comfenalco para fortalecer la identidad local, tradiciones y la cultura del sector rural.</t>
  </si>
  <si>
    <t xml:space="preserve">*Se realizaron Encuentros comunales - jornadas de capacitación sobre Banco de Acciones Comunales (BAC) y Registro Único Comunal (RUC) en los municipios de Córdoba, Buenavista; Montenegro, Circasia, Génova, Calarcá, Quimbaya y Pijao logrando gestionar 37 registros.  
*  Se promovió con los Asocomuanles y Enlaces municipales, la asistencia a "Socialización Programa #unarbolpara@ccionComunal" ofrecido por Mininterior" 
* Se digitalizaron y consolidaron Personerías jurídicas de los municipios Quimbaya, Salento La Tebaida.
* Se llevó a cabo la socialización de programas de restauración ecológica (CRQ) y Generación Explora (ICBF)
* Con el apoyo de Indeportes se realizó socialización de los Juegos Comunales a realizarse durante la vigencia.  </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</si>
  <si>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</si>
  <si>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</si>
  <si>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</si>
  <si>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Se brindó asistencia técnica a los 12 municipios del Departamento con el fin de realizar la instalación y operación del Comité Municipal de Paz, así como la participación de los niños y jóvenes en estos espacios.  
* Elaboración Plan de acción Consejo Municipal de Paz Quimbaya. 
* Elaboración Plan de acción Consejo Municipal de Paz Pijao.             
* Elaboración Plan de acción Consejo Municipal de Paz Córdoba.      
* Elaboración Plan de acción Consejo Municipal de Paz Calarcá.        
* I Comité Departamental de Paz.   </t>
  </si>
  <si>
    <t xml:space="preserve">Se realizó la planificación y estudios previos para la ejecución y cumplimiento de la meta propuesta.
Se realizó convenio con el municipio de Pijao un equipamiento deportivo, mantenimiento y mejoramiento del estadio de Pijao. </t>
  </si>
  <si>
    <t>Se realizo la planificación y estudios previos para la ejecución y cumplimiento de la meta propuesta.</t>
  </si>
  <si>
    <t xml:space="preserve">En infancia se han beneficiado 28 niños y niñas de recreación de algunos municipios, así mismo 20 más en hábitos y estilos de vida saludables. </t>
  </si>
  <si>
    <t>En el segundo trimestre no hubo contratación de personal para los juegos intercolegiados 2021 por cronograma del Ministerio, sin embargo, ya se encuentra en proceso de contratación los monitores que van a llevar a cabo el programa para el tercer trimestre.</t>
  </si>
  <si>
    <t>De acuerdo a nuestro rol de complementariedad y subsidiaridad, hemos realizado el acompañamiento a la Policía de Infancia y Adolescencia, grupo de protección al turismo y al patrimonio, comisarías de familia, ICBF; en la realización de la estrategia de Prevención Sexual Comercial de niños, niñas y adolescentes "ESCNNA” en el contexto de viajes y turismo. 
De este modo se realizaron visitas a cuatro (4) establecimientos comerciales del municipio de Circasia, así mismo a seis (6) de Montenegro y en el terminal de transporte de Armenia, con el fin de socializar el ESCNNA, las sanciones, líneas de contacto y Sanciones (Normativa).
Para este segundo trimestre 2021, se realizó sensibilización del ESCNNA en el Parque del Café, y el aeropuerto del Edén, allí se detectaron personas que no tenían conocimiento acerca de la estrategia y se les brindo información acerca de las rutas de atención.  
Así mismo se realizaron seis (6) visitas a alojamientos turísticos del municipio de Filandia, con el fin de sensibilizar a los empleados y turistas la importancia de alertar a través de las rutas de atención en caso de presentarse algún delito en el marco de la estrategia ESSCNNA. El mismo ejercicio se realizó en siete (7) alojamientos del municipio de Armenia.</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</si>
  <si>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8 casos reportados por el SIVIGILA en el evento 365, intoxicaciones por sustancias químicas con intencional psicoactivo.</t>
  </si>
  <si>
    <t>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  Segundo Comité Departamental de Drogas con Énfasis en Reducción del Consumo de Sustancias Psicoactivas – seguimiento a los Programas de Mantenimiento con Metadona (E.S.E Red Salud- Clínica el Prado y HMF) y la Secretaria de Salud del Municipio de Armenia para la implementación de la Estrategia educativa Aguanta Cuidarse para la prevención de las infecciones transmitidas por vía sanguínea y otras infecciones de alta prevalencia en personas que se inyectan drogas (PID).</t>
  </si>
  <si>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promovió y apoyo en el acompañamiento y realización de los 12 comités locales municipales para el abordaje integral de la salud sexual y reproductiva con énfasis en ITS, VIH, Hepatitis.
5 capacitaciones a los funcionarios administrativos y asistenciales de 2 bancos de sangre y 4 servicios transfusionales del departamento del Quindío en fomentar la autoexclusión voluntaria y altruista, para donación de sangre o tejidos entre las personas con comportamientos de riesgo o que viven con ITS, VIH, hepatitis B o C,  Realizar capacitación al  personal funcionarios de  12 mayores Empresas de los 12 Municipios del departamento del Quindío, capacitación al  personal de  11 Estaciones de Policía de los 11 Municipios del departamento del Quindío, Realizar capacitación a los docentes y personal administrativo de  4 Universidades públicas y privadas  con mayor cantidad de estudiantes del departamento del Quindío, 12 capacitaciones a los funcionarios administrativos y asistenciales de 12 Planes locales de los municipios del departamento del Quindío,  Se Realizó capacitación a los docentes y personal administrativo de 12 colegios oficiales de 12 municipios del departamento del Quindío, 15 capacitaciones a los funcionarios administrativos y asistenciales de 15 IPS (12 públicas y 3 privadas) de los municipios del departamento del Quindío en TEMAS ADMINISTRATIVO-ASISTENCIAL DEL PROGRAMA DE VIH-SIDA- HEPATITIS Y GUIAS DE PRACTICA CLINICA DE ITS, VIH/SIDA, HEPATITIS B y C, TRANSMISIÓN MATERNOINFANTIL de ITS VIH HB HC, y COINFECCIÓN VIH-TBC, ITS por consumo de sustancias inyectables (psicoactivos) uso de condones. Se desarrolló y/o coordinación de 1 SUBCOMITÉ DEPARTAMENTALES DE PROMOCION Y PREVENCION DE LAS ITS - VIH/SIDA. Se promovió que las personas con exposición de riesgo biológico laboral o no laboral que consultaron dentro de las primeras 72 horas de ocurrido el evento reciban atención integral de acuerdo a los protocolos vigentes.
Se realizó levantamiento de línea de base estadística de personas que consultaron a los servicios de salud en los municipios del Quindío por situación de consumo sustancias inyectables (psicoactivos), cruzando la variable CIE 10 (cie10 principal y cie10 relacionado) con el municipio de residencia.
Se realizaron talleres educativos sobre derechos y prevención de violencia de género y sexual a los docentes y administrativos de las instituciones educativas de los 12 municipios, se brindó el mismo taller en el municipio de la Tebaida a diversas entidades; consejo consultivo OSIGD, consejo consultivo de mujer y género, líderes de juventud y líderes de habitantes de calle. Continuando con el proceso de promoción de los derechos y prevención de las violencias se realizan múltiples talleres en el municipio de Calarcá con; los grupos organizados de adultos mayores y funcionarios del sector gastronómico. De la misma manera se realiza taller de derechos en el municipio de Montenegro a los docentes municipales de deportes. Por otro lado, se brindan ocho talleres de formación al personal administrativo y asistencial sobre la resolución 459 del 2012, en cuatro municipios del departamento del Quindío. Continuando con el proceso se realizan infografías para el apoyo municipal, también lo largo de los dos meses se han realizado tres mesas de trabajo articulado con secretaria de familia de la misma manera se asiste a comité del municipio de la Tebaida donde se mencionan divisas barreras en la ruta y también se socializa el decreto 1710 del 2020 del mecanismo articulador. Para terminar, se realiza aporte para el nuevo acto administrativo relacionado con la violencia sexual y de género.</t>
  </si>
  <si>
    <t>Primer tirmestre: Con las entidades territoriales de salud municipales, Empresas Administradoras de Planes de Beneficio EAPB-EPS y personal de Salud, se socializa estado de la estrategia en 4 años 2016-2017-2018-2019 y se pone en marcha la estrategia de Autoevaluación IAMI, en 11 IPS Públicas y Hospital San Juan de Dios.
Durante el segundo trimestre no se reportó información.</t>
  </si>
  <si>
    <t xml:space="preserve">La Secretaría de Salud no reportó acciones desarrolladas durante el segundo trimestre de la vigencia 2021. </t>
  </si>
  <si>
    <t>Primer trimestre: Se verifica el adelanto de campañas de gestión del riesgo para temas de consumo, aprovechamiento biológico de con el seguimiento y evaluación de la calidad de la atención nutricional con el bajo peso al nacer y desnutrición aguda en: 1. IPS (4 ESE hospitales - La Misericordia, Sagrado Corazón de Jesús, Pio X, Roberto Quintero Villa); 2. EAPB Nueva EPS, Medimas, Asmet Salud, Coomeva EPS; 3. Entidades Territoriales de Salud en 4 municipios.
Durante el segundo trimestre no se reportó información.</t>
  </si>
  <si>
    <t>Primer trimestre: En las IPS se da asistencia técnica y se entrega ficha técnica para el desarrollo de la tecnología de información en salud para entorno comunitario para la promoción, protección y apoyo a la lactancia materna.
Durante el segundo trimestre no se reportó información.</t>
  </si>
  <si>
    <t xml:space="preserve">Primer trimestre;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Durante el segundo trimestre no se reportó información.  </t>
  </si>
  <si>
    <t>Primer trimestre: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Red Salud, Hospital Universitario San Juan de Dios, Universidad del Quindío.  
En el marco de espacios de articulación de los temas de salud y se desarrolla el tema de proyecto de Cualificación de la lactancia materna en el Departamento.                                                                             
Planeación de la estrategia de desparasitación antihelmíntica masiva debe ser realizada en población escolarizada de 5 a 14 años de edad del área urbano y rural en los 12 municipios del departamento del Quindío.
Durante el segundo trimestre no se reportó información.</t>
  </si>
  <si>
    <t>Al momento para el reporte del 2 trimestre, la Secretaría de Agricultura y Desarrollo Rural se encuentra en proceso de legalización de una alianza productiva para cumplir con las actividades aquí propuestas.</t>
  </si>
  <si>
    <t>La Jefatura de Familia con el fin de implementar y hacer seguimiento a las rutas integrales y lograr niños y niñas atendidos con servicios integrales y teniendo en cuenta el Plan de Trabajo diseñado de manera articulada con el Instituto Colombiano de Bienestar Familiar, que propende por el fortalecimiento de capacidades técnicas de los funcionarios de las Administraciones Municipales, para lograr la consolidación, implementación y seguimiento de las Rutas Integrales de Atención a la Primera Infancia, se brinda acompañamiento a las Entidades Territoriales Municipales en los municipios de La Tebaida, Génova, Montenegro, Córdoba, Circasia y Filandia.
Dicho proceso, inició el 22 de febrero, a través de la socialización del Plan de Acción Territorial del SNBF, de acuerdo a los lineamientos dados a nivel nacional, contando con la presencia de todos los enlaces de infancia y adolescencia de cada municipio.
En cuanto a la RIA a Primera Infancia Departamental, se estableció Plan de Trabajo en articulación con el ICBF, se avanza en el proceso de ajuste de la matriz territorial, de acuerdo a los lineamientos recibidos desde el SNBF y el Ministerio de Salud y Protección Social.
Los avances del proceso, fueron presentados en el marco del segundo Comité Departamental e Interinstitucional para la Primera Infancia, Infancia, Adolescencia y Familia del Quindío, además de quedar consignado su seguimiento ante dicha instancia.</t>
  </si>
  <si>
    <t>La Secretaría de Familia, a través de la Dirección de Desarrollo Humano y Familia, realiza la implementación de la estrategia "Tu y yo unidos por la vida" en donde se incluye la línea de prevención del consumo de sustancias psicoactivas, la cual se ha venido implementando en diferentes municipios del departamento.</t>
  </si>
  <si>
    <t xml:space="preserve">Primer trimestre: * Se dio inicio al programa de Picnic al Parque en los municipios de Génova y Montenegro con la asistencia de 66 niños y niñas. 
* La Red Departamental de Bibliotecas desarrolla el programa de "Leer es mi Cuento" de manera virtual atendiendo a 121 usuarios por los municipios de Quimbaya, Salento y Filandia.  
Durante el segundo trimestre, no se reportó información de la Secretaría de Cultura del departamento. </t>
  </si>
  <si>
    <t>Primer trimestre: La Red Departamental de Bibliotecas desarrolla el programa de "Leer es mi Cuento" de manera virtual atendiendo a 121 usuarios por los municipios de Quimbaya, Salento y Filandia.  
Durante el segundo trimestre, no se reportó información de la Secretaría de Cultura del departamento.</t>
  </si>
  <si>
    <t xml:space="preserve">Durante el segundo trimestre de la actual vigencia, en articulación con la Corporación Juego y Niñez, se está realizando proceso de formación a profesionales en la estrategia "Crianza Amorosa" de la nación, con la finalidad de ser multiplicadores de la información en el territorio. </t>
  </si>
  <si>
    <t xml:space="preserve">Durante el  primer semestre de la vigencia 2021, se realizaron 9 campañas de divulgación para la promoción y prevención de los derechos de los niños, niñas y adolescentes en los municipios de Armenia, Córdoba, Pijao, Montenegro y Quimbaya, beneficiando 274 personas, en temas relacionados con: 
- Campaña en el sector hotelero del parque Uribe del municipio de Armenia en articulación con la Policía de Turismo, el ICBF y la Secretaría de Turismo, Industria y Comercio, desarrollando jornada de prevención de la Explotación Sexual Comercial de Niños, Niñas y Adolescentes (ESCNNA) y Trabajo Infantil.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t>
  </si>
  <si>
    <t xml:space="preserve">Durante el  semestre de la vigencia 2021, se realizaron 9 campañas de divulgación para la promoción y prevención de los derechos de los niños, niñas y adolescentes en los municipios de Armenia, Córdoba, Pijao, Montenegro y Quimbaya, beneficiando 274 personas, en temas relacionados con: 
- Campaña en el sector hotelero del parque Uribe del municipio de Armenia en articulación con la Policía de Turismo, el ICBF y la Secretaría de Turismo, Industria y Comercio, desarrollando jornada de prevención de la Explotación Sexual Comercial de Niños, Niñas y Adolescentes (ESCNNA) y Trabajo Infantil.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t>
  </si>
  <si>
    <t xml:space="preserve">La Secretaría de Cultura no reportó acciones desarrolladas durante el segundo trimestre de la vigencia 2021. </t>
  </si>
  <si>
    <t>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</si>
  <si>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 xml:space="preserve">Se han realizado tres sesiones del Comité Departamental del Sistema de Responsabilidad Penal para Adolescentes, realizando seguimiento al Plan de Acción, el cual tiene como propósito, asegurar la atención oportuna de los adolescentes y jóvenes infractores de la ley penal. </t>
  </si>
  <si>
    <t xml:space="preserve">* Socialización rutas de prevención del reclutamiento infantil en las Secretarías de Gobierno de los 12 Municipios del Departamento                    
* 4 Jornadas de Prevención del reclutamiento forzado de Niños y Niñas en los barrios Bambusa, Simón Bolívar, La Fachada y El Poblado de la ciudad de Armenia.       </t>
  </si>
  <si>
    <t xml:space="preserve">Secretaría del Interior  Departamental </t>
  </si>
  <si>
    <t xml:space="preserve">Durante la vigencia, se desarrollaron 11 jornadas de capacitación sobre la prevención del trabajo infantil a talento humano, niños y niñas, padres, madres y cuidadores en los municipios de Montenegro, Armenia, Filandia, Quimbaya, Circasia y Salento. Así mismo, en articulación con el grupo EMPI, se desarrollaron 3 jornadas de prevención del trabajo infantil en el barrio La Mariela del municipio de Armenia y los municipios de Quimbaya y Montenegro, en el marco de la conmemoración del día mundial del trabajo infantil, con niños y niñas del sector. Se ha logrado una atención de 105 personas.   </t>
  </si>
  <si>
    <t>Se ha coordinado la operatividad del Comité Departamental para la Erradicación del Trabajo Infantil (CIETI) en articulación con el Ministerio del Trabajo, a través de la puesta en marcha del Plan de Acción 2021, desarrollando acciones tales como: capacitación sobre manejo de la plataforma SIRITI, seguimiento sobre la asignación de usuario y contraseña de la plataforma a los municipios, capacitación sobre línea de Política Pública para la Prevención y Erradicación del Trabajo Infantil y la Protección Integral al Adolescente Trabajador 2017 – 2027 y línea de Política Pública para la Prevención y Erradicación de la Explotación Sexual Comercial de Niñas, Niños y Adolescentes 2018 – 2028 a personeros estudiantiles y coordinadores de las Instituciones Educativas, desarrollo de un Facebook Live con creativos y emprendedores digitales en articulación con la Secretaría TIC en el marco de la conmemoración del día internacional contra el trabajo infantil.</t>
  </si>
  <si>
    <t xml:space="preserve">Durante el segundo trimestre, se adelantaron jornadas de trabajo con las alcaldías municipiales, definiendo la puesta en marcha de tres hogares de paso en el territorio, en los municipios de Circasia, Montenegro y Calarcá, estableciendo compromisos de acuerdo a las competencias de los territorios y el adelanto de un proceso de compra de dotación por parte de la Administración Departamental, bajo el principio de corresponsabilidad, subsidiariedad y concurrencia, con la finalidad de llevar a cabo la conformación de la Red de Hogares de Paso de NNA en el territorio Quindiano. </t>
  </si>
  <si>
    <t xml:space="preserve">Actualización de la Ruta Departamental para la Prevención del Reclutamiento Infantil. No obstante, no se cuenta con un Plan de Acción con las tres rutas de prevención. </t>
  </si>
  <si>
    <t xml:space="preserve">Durante el primer Consejo Departamental de Política Social, se realizó seguimiento al proceso de implementación de la Política Pública Departamental de Primera Infancia, Infancia y Adolescencia del Quindío. 
Así mismo, se inició un proceso de acompañamiento técnico con el Instituto Colombiano de Bienestar Familiar a las Alcaldías Municipales, para la puesta en marcha del Plan de Acción del Sistema Nacional de Bienestar Familiar Territorial, como una herramienta que permita materializar las apuestas en materias de niños, niñas y adolescentes en los territorios. 
Se ha realizado seguimiento en el marco del Comité Departamental e Interinstitucional para la Primera Infancia, Infancia, Adolescencia y Familia del Quindío. </t>
  </si>
  <si>
    <t xml:space="preserve">META FÍSICA SEGUNDO TRIMESTRE 2021 </t>
  </si>
  <si>
    <t>AVANCE META PRESUPUESTAL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</si>
</sst>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Tahoma"/>
      <family val="2"/>
    </font>
    <font>
      <b/>
      <sz val="11"/>
      <color theme="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11"/>
      <name val="Tahoma"/>
      <family val="2"/>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47">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1" fillId="0" borderId="1" xfId="0" applyFont="1" applyFill="1" applyBorder="1" applyAlignment="1">
      <alignment horizontal="justify" vertical="center" wrapText="1"/>
    </xf>
    <xf numFmtId="3" fontId="1" fillId="0" borderId="0" xfId="0" applyNumberFormat="1" applyFont="1" applyAlignment="1">
      <alignment vertical="center" wrapText="1"/>
    </xf>
    <xf numFmtId="3" fontId="1" fillId="0" borderId="0" xfId="0" applyNumberFormat="1" applyFont="1" applyFill="1" applyAlignment="1">
      <alignment vertical="center" wrapText="1"/>
    </xf>
    <xf numFmtId="3" fontId="1" fillId="0" borderId="1" xfId="0" applyNumberFormat="1" applyFont="1" applyFill="1" applyBorder="1" applyAlignment="1">
      <alignment vertical="center" wrapText="1"/>
    </xf>
    <xf numFmtId="2" fontId="1" fillId="0" borderId="1" xfId="0" applyNumberFormat="1" applyFont="1" applyBorder="1" applyAlignment="1">
      <alignment horizontal="right" vertical="center" wrapText="1"/>
    </xf>
    <xf numFmtId="0" fontId="4" fillId="0" borderId="0" xfId="0" applyFont="1"/>
    <xf numFmtId="3" fontId="0" fillId="0" borderId="0" xfId="0" applyNumberFormat="1" applyBorder="1"/>
    <xf numFmtId="0" fontId="9" fillId="0" borderId="0" xfId="0" applyFont="1"/>
    <xf numFmtId="0" fontId="10" fillId="9" borderId="3"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16" xfId="0" applyFont="1" applyFill="1" applyBorder="1" applyAlignment="1">
      <alignment horizontal="center" vertical="center" textRotation="90"/>
    </xf>
    <xf numFmtId="0" fontId="11"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3" fontId="12" fillId="6" borderId="1" xfId="0" applyNumberFormat="1" applyFont="1" applyFill="1" applyBorder="1" applyAlignment="1">
      <alignment horizontal="center" vertical="center" wrapText="1"/>
    </xf>
    <xf numFmtId="0" fontId="12" fillId="7" borderId="1" xfId="1"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0" fontId="12" fillId="11" borderId="13" xfId="1" applyNumberFormat="1" applyFont="1" applyFill="1" applyBorder="1" applyAlignment="1">
      <alignment horizontal="center" vertical="center" wrapText="1"/>
    </xf>
    <xf numFmtId="0" fontId="11" fillId="0" borderId="17" xfId="0" applyFont="1" applyFill="1" applyBorder="1" applyAlignment="1">
      <alignment horizontal="center" vertical="center" textRotation="90"/>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8" xfId="0" applyFont="1" applyFill="1" applyBorder="1" applyAlignment="1">
      <alignment horizontal="center" vertical="center" textRotation="90"/>
    </xf>
    <xf numFmtId="0" fontId="11" fillId="0" borderId="3" xfId="0" applyFont="1" applyFill="1" applyBorder="1" applyAlignment="1">
      <alignment horizontal="center" vertical="center" wrapText="1"/>
    </xf>
    <xf numFmtId="0" fontId="11" fillId="0" borderId="5" xfId="0" applyFont="1" applyFill="1" applyBorder="1" applyAlignment="1">
      <alignment horizontal="justify" vertical="center" wrapText="1"/>
    </xf>
    <xf numFmtId="0" fontId="12" fillId="4" borderId="3" xfId="0" applyFont="1" applyFill="1" applyBorder="1" applyAlignment="1">
      <alignment horizontal="center" vertical="center" wrapText="1"/>
    </xf>
    <xf numFmtId="0" fontId="12" fillId="10" borderId="3" xfId="0" applyFont="1" applyFill="1" applyBorder="1" applyAlignment="1">
      <alignment horizontal="center" vertical="center" wrapText="1"/>
    </xf>
    <xf numFmtId="3" fontId="12" fillId="6" borderId="3" xfId="0" applyNumberFormat="1" applyFont="1" applyFill="1" applyBorder="1" applyAlignment="1">
      <alignment horizontal="center" vertical="center" wrapText="1"/>
    </xf>
    <xf numFmtId="0" fontId="12" fillId="7" borderId="3" xfId="1" applyNumberFormat="1" applyFont="1" applyFill="1" applyBorder="1" applyAlignment="1">
      <alignment horizontal="center" vertical="center" wrapText="1"/>
    </xf>
    <xf numFmtId="3" fontId="12" fillId="5" borderId="3" xfId="0" applyNumberFormat="1" applyFont="1" applyFill="1" applyBorder="1" applyAlignment="1">
      <alignment horizontal="center" vertical="center" wrapText="1"/>
    </xf>
    <xf numFmtId="0" fontId="12" fillId="11" borderId="15" xfId="1"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3" fontId="11" fillId="6"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0" fontId="11" fillId="12" borderId="13" xfId="0" applyFont="1" applyFill="1" applyBorder="1" applyAlignment="1">
      <alignment horizontal="center" vertical="center" wrapText="1"/>
    </xf>
    <xf numFmtId="0" fontId="11" fillId="0" borderId="0" xfId="0" applyFont="1" applyFill="1" applyBorder="1" applyAlignment="1">
      <alignment vertical="center" textRotation="90" wrapText="1"/>
    </xf>
    <xf numFmtId="0" fontId="0" fillId="0" borderId="0" xfId="0" applyBorder="1"/>
    <xf numFmtId="3" fontId="11" fillId="7" borderId="1" xfId="0" applyNumberFormat="1"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3" fillId="0" borderId="1" xfId="0" applyFont="1" applyFill="1" applyBorder="1" applyAlignment="1">
      <alignment horizontal="justify" vertical="center" wrapText="1"/>
    </xf>
    <xf numFmtId="0" fontId="13" fillId="0" borderId="1" xfId="0" applyFont="1" applyBorder="1" applyAlignment="1">
      <alignment horizontal="justify"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right" vertical="center" wrapText="1"/>
    </xf>
    <xf numFmtId="3"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horizontal="right" vertical="center" wrapText="1"/>
    </xf>
    <xf numFmtId="9" fontId="13" fillId="0" borderId="1" xfId="0" applyNumberFormat="1" applyFont="1" applyFill="1" applyBorder="1" applyAlignment="1">
      <alignment vertical="center" wrapText="1"/>
    </xf>
    <xf numFmtId="0" fontId="13" fillId="0" borderId="0" xfId="0" applyFont="1" applyFill="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1" xfId="0" applyNumberFormat="1" applyFont="1" applyBorder="1" applyAlignment="1">
      <alignment horizontal="left" vertical="center" wrapText="1" indent="7"/>
    </xf>
    <xf numFmtId="2" fontId="1" fillId="0" borderId="1" xfId="0" applyNumberFormat="1" applyFont="1" applyFill="1" applyBorder="1" applyAlignment="1">
      <alignment horizontal="right" vertical="center" wrapText="1"/>
    </xf>
    <xf numFmtId="1" fontId="1" fillId="0" borderId="1" xfId="0" applyNumberFormat="1" applyFont="1" applyBorder="1" applyAlignment="1">
      <alignment horizontal="right" vertical="center" wrapText="1"/>
    </xf>
    <xf numFmtId="0" fontId="13" fillId="0" borderId="1"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 fillId="0" borderId="3"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right" vertical="center" wrapText="1"/>
    </xf>
    <xf numFmtId="0" fontId="1" fillId="0" borderId="4" xfId="0" applyFont="1" applyBorder="1" applyAlignment="1">
      <alignment horizontal="right"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justify" vertical="center" wrapText="1"/>
    </xf>
    <xf numFmtId="10" fontId="13" fillId="0" borderId="3" xfId="0" applyNumberFormat="1" applyFont="1" applyFill="1" applyBorder="1" applyAlignment="1">
      <alignment horizontal="right" vertical="center" wrapText="1"/>
    </xf>
    <xf numFmtId="10" fontId="13" fillId="0" borderId="4" xfId="0" applyNumberFormat="1" applyFont="1" applyFill="1" applyBorder="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3" fillId="0" borderId="3"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justify"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3" fontId="2" fillId="3"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3" xfId="0" applyNumberFormat="1" applyFont="1" applyFill="1" applyBorder="1" applyAlignment="1">
      <alignment horizontal="justify" vertical="center" wrapText="1"/>
    </xf>
    <xf numFmtId="0" fontId="1" fillId="0" borderId="5" xfId="0" applyNumberFormat="1" applyFont="1" applyFill="1" applyBorder="1" applyAlignment="1">
      <alignment horizontal="justify" vertical="center" wrapText="1"/>
    </xf>
    <xf numFmtId="0" fontId="1" fillId="0" borderId="4"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0" fontId="13" fillId="0" borderId="5" xfId="0" applyFont="1" applyFill="1" applyBorder="1" applyAlignment="1">
      <alignment horizontal="right" vertical="center" wrapText="1"/>
    </xf>
    <xf numFmtId="0" fontId="1" fillId="0" borderId="5" xfId="0" applyFont="1" applyBorder="1" applyAlignment="1">
      <alignment horizontal="right" vertical="center" wrapText="1"/>
    </xf>
    <xf numFmtId="0" fontId="1" fillId="0" borderId="1" xfId="0" applyFont="1" applyBorder="1" applyAlignment="1">
      <alignment horizontal="justify" vertical="center" wrapText="1"/>
    </xf>
    <xf numFmtId="9" fontId="13" fillId="0" borderId="3" xfId="0" applyNumberFormat="1" applyFont="1" applyFill="1" applyBorder="1" applyAlignment="1">
      <alignment horizontal="right" vertical="center" wrapText="1"/>
    </xf>
    <xf numFmtId="2" fontId="1" fillId="0" borderId="3"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3" fontId="13" fillId="0" borderId="3"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0" fontId="2" fillId="3" borderId="5" xfId="0" applyFont="1" applyFill="1" applyBorder="1" applyAlignment="1">
      <alignment horizontal="center"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11" borderId="19" xfId="0" applyFont="1" applyFill="1" applyBorder="1" applyAlignment="1">
      <alignment horizontal="right" vertical="center" wrapText="1"/>
    </xf>
    <xf numFmtId="0" fontId="5" fillId="11" borderId="6" xfId="0" applyFont="1" applyFill="1" applyBorder="1" applyAlignment="1">
      <alignment horizontal="right" vertical="center" wrapText="1"/>
    </xf>
    <xf numFmtId="0" fontId="5" fillId="11" borderId="7" xfId="0" applyFont="1" applyFill="1" applyBorder="1" applyAlignment="1">
      <alignment horizontal="right"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8" borderId="11"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9" borderId="13" xfId="0" applyFont="1" applyFill="1" applyBorder="1" applyAlignment="1">
      <alignment horizontal="center" vertical="center" wrapText="1"/>
    </xf>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3" fontId="1" fillId="0" borderId="1" xfId="0" applyNumberFormat="1" applyFont="1" applyFill="1" applyBorder="1" applyAlignment="1">
      <alignment horizontal="justify" vertical="center" wrapText="1"/>
    </xf>
  </cellXfs>
  <cellStyles count="2">
    <cellStyle name="Normal" xfId="0" builtinId="0"/>
    <cellStyle name="Porcentaje" xfId="1" builtinId="5"/>
  </cellStyles>
  <dxfs count="276">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PAORAMA GENERAL</a:t>
            </a:r>
            <a:r>
              <a:rPr lang="en-US" baseline="0"/>
              <a:t> TRIMESTRE II -</a:t>
            </a:r>
            <a:r>
              <a:rPr lang="en-US"/>
              <a:t>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AE80-4730-A6C4-250CFCA728A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18B-4A06-A88B-A5F42E74C471}"/>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E80-4730-A6C4-250CFCA728A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AE80-4730-A6C4-250CFCA728A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AE80-4730-A6C4-250CFCA728A3}"/>
              </c:ext>
            </c:extLst>
          </c:dPt>
          <c:dLbls>
            <c:spPr>
              <a:noFill/>
              <a:ln>
                <a:noFill/>
              </a:ln>
              <a:effectLst/>
            </c:sp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ANALISIS!$E$9:$I$9</c:f>
              <c:numCache>
                <c:formatCode>General</c:formatCode>
                <c:ptCount val="5"/>
                <c:pt idx="0">
                  <c:v>43</c:v>
                </c:pt>
                <c:pt idx="1">
                  <c:v>9</c:v>
                </c:pt>
                <c:pt idx="2" formatCode="#,##0">
                  <c:v>4</c:v>
                </c:pt>
                <c:pt idx="3" formatCode="#,##0">
                  <c:v>5</c:v>
                </c:pt>
                <c:pt idx="4" formatCode="#,##0">
                  <c:v>55</c:v>
                </c:pt>
              </c:numCache>
            </c:numRef>
          </c:val>
          <c:extLst>
            <c:ext xmlns:c16="http://schemas.microsoft.com/office/drawing/2014/chart" uri="{C3380CC4-5D6E-409C-BE32-E72D297353CC}">
              <c16:uniqueId val="{00000000-AE80-4730-A6C4-250CFCA728A3}"/>
            </c:ext>
          </c:extLst>
        </c:ser>
        <c:dLbls>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lang="es-CO"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EXISTENCIA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8-70B3-4D56-BECD-628E4C51991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A-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B-70B3-4D56-BECD-628E4C519914}"/>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8</c:v>
                </c:pt>
                <c:pt idx="1">
                  <c:v>2</c:v>
                </c:pt>
                <c:pt idx="3">
                  <c:v>1</c:v>
                </c:pt>
                <c:pt idx="4" formatCode="#,##0">
                  <c:v>12</c:v>
                </c:pt>
              </c:numCache>
            </c:numRef>
          </c:val>
          <c:extLst>
            <c:ext xmlns:c16="http://schemas.microsoft.com/office/drawing/2014/chart" uri="{C3380CC4-5D6E-409C-BE32-E72D297353CC}">
              <c16:uniqueId val="{00000016-70B3-4D56-BECD-628E4C519914}"/>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70B3-4D56-BECD-628E4C51991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70B3-4D56-BECD-628E4C519914}"/>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70B3-4D56-BECD-628E4C519914}"/>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70B3-4D56-BECD-628E4C519914}"/>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70B3-4D56-BECD-628E4C519914}"/>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23</c:v>
                </c:pt>
                <c:pt idx="1">
                  <c:v>5</c:v>
                </c:pt>
                <c:pt idx="2" formatCode="#,##0">
                  <c:v>4</c:v>
                </c:pt>
                <c:pt idx="3">
                  <c:v>2</c:v>
                </c:pt>
                <c:pt idx="4" formatCode="#,##0">
                  <c:v>23</c:v>
                </c:pt>
              </c:numCache>
            </c:numRef>
          </c:val>
          <c:extLst>
            <c:ext xmlns:c16="http://schemas.microsoft.com/office/drawing/2014/chart" uri="{C3380CC4-5D6E-409C-BE32-E72D297353CC}">
              <c16:uniqueId val="{00000015-70B3-4D56-BECD-628E4C519914}"/>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DESARROLLO</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23-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4-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25-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6-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7-F08D-4DAC-8B2F-061E1944D839}"/>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23</c:v>
                </c:pt>
                <c:pt idx="1">
                  <c:v>5</c:v>
                </c:pt>
                <c:pt idx="2" formatCode="#,##0">
                  <c:v>4</c:v>
                </c:pt>
                <c:pt idx="3">
                  <c:v>2</c:v>
                </c:pt>
                <c:pt idx="4" formatCode="#,##0">
                  <c:v>23</c:v>
                </c:pt>
              </c:numCache>
            </c:numRef>
          </c:val>
          <c:extLst>
            <c:ext xmlns:c16="http://schemas.microsoft.com/office/drawing/2014/chart" uri="{C3380CC4-5D6E-409C-BE32-E72D297353CC}">
              <c16:uniqueId val="{00000022-F08D-4DAC-8B2F-061E1944D839}"/>
            </c:ext>
          </c:extLst>
        </c:ser>
        <c:ser>
          <c:idx val="1"/>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F08D-4DAC-8B2F-061E1944D83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0-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2-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F08D-4DAC-8B2F-061E1944D839}"/>
              </c:ext>
            </c:extLst>
          </c:dPt>
          <c:cat>
            <c:strRef>
              <c:f>ANALISIS!$E$4:$I$4</c:f>
              <c:strCache>
                <c:ptCount val="5"/>
                <c:pt idx="0">
                  <c:v>CRÍTICO</c:v>
                </c:pt>
                <c:pt idx="1">
                  <c:v>BAJO</c:v>
                </c:pt>
                <c:pt idx="2">
                  <c:v>MEDIO</c:v>
                </c:pt>
                <c:pt idx="3">
                  <c:v>SATISFACTORIO</c:v>
                </c:pt>
                <c:pt idx="4">
                  <c:v>SOBRESALIENTE</c:v>
                </c:pt>
              </c:strCache>
            </c:strRef>
          </c:cat>
          <c:val>
            <c:numRef>
              <c:f>ANALISIS!$E$5:$I$5</c:f>
              <c:numCache>
                <c:formatCode>General</c:formatCode>
                <c:ptCount val="5"/>
                <c:pt idx="0">
                  <c:v>8</c:v>
                </c:pt>
                <c:pt idx="1">
                  <c:v>2</c:v>
                </c:pt>
                <c:pt idx="3">
                  <c:v>1</c:v>
                </c:pt>
                <c:pt idx="4" formatCode="#,##0">
                  <c:v>12</c:v>
                </c:pt>
              </c:numCache>
            </c:numRef>
          </c:val>
          <c:extLst>
            <c:ext xmlns:c16="http://schemas.microsoft.com/office/drawing/2014/chart" uri="{C3380CC4-5D6E-409C-BE32-E72D297353CC}">
              <c16:uniqueId val="{00000015-F08D-4DAC-8B2F-061E1944D839}"/>
            </c:ext>
          </c:extLst>
        </c:ser>
        <c:ser>
          <c:idx val="0"/>
          <c:order val="2"/>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8-F08D-4DAC-8B2F-061E1944D83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A-F08D-4DAC-8B2F-061E1944D839}"/>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C-F08D-4DAC-8B2F-061E1944D839}"/>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E-F08D-4DAC-8B2F-061E1944D839}"/>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20-F08D-4DAC-8B2F-061E1944D839}"/>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ANALISIS!$E$6:$I$6</c:f>
              <c:numCache>
                <c:formatCode>General</c:formatCode>
                <c:ptCount val="5"/>
                <c:pt idx="0">
                  <c:v>23</c:v>
                </c:pt>
                <c:pt idx="1">
                  <c:v>5</c:v>
                </c:pt>
                <c:pt idx="2" formatCode="#,##0">
                  <c:v>4</c:v>
                </c:pt>
                <c:pt idx="3">
                  <c:v>2</c:v>
                </c:pt>
                <c:pt idx="4" formatCode="#,##0">
                  <c:v>23</c:v>
                </c:pt>
              </c:numCache>
            </c:numRef>
          </c:val>
          <c:extLst>
            <c:ext xmlns:c16="http://schemas.microsoft.com/office/drawing/2014/chart" uri="{C3380CC4-5D6E-409C-BE32-E72D297353CC}">
              <c16:uniqueId val="{00000021-F08D-4DAC-8B2F-061E1944D839}"/>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500" b="0"/>
              <a:t>CIUDADANÍA</a:t>
            </a:r>
          </a:p>
        </c:rich>
      </c:tx>
      <c:overlay val="0"/>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B5CB-47BF-AE76-FB90839B5CD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B82-4864-871C-DF0BED7EB55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B5CB-47BF-AE76-FB90839B5CD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9B82-4864-871C-DF0BED7EB55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B5CB-47BF-AE76-FB90839B5CDA}"/>
              </c:ext>
            </c:extLst>
          </c:dPt>
          <c:dLbls>
            <c:spPr>
              <a:noFill/>
              <a:ln>
                <a:noFill/>
              </a:ln>
              <a:effectLst/>
            </c:spPr>
            <c:txPr>
              <a:bodyPr rot="0" spcFirstLastPara="1" vertOverflow="ellipsis" vert="horz" wrap="square" anchor="ctr" anchorCtr="1"/>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ANALISIS!$E$7:$I$7</c:f>
              <c:numCache>
                <c:formatCode>General</c:formatCode>
                <c:ptCount val="5"/>
                <c:pt idx="0">
                  <c:v>4</c:v>
                </c:pt>
                <c:pt idx="4" formatCode="#,##0">
                  <c:v>9</c:v>
                </c:pt>
              </c:numCache>
            </c:numRef>
          </c:val>
          <c:extLst>
            <c:ext xmlns:c16="http://schemas.microsoft.com/office/drawing/2014/chart" uri="{C3380CC4-5D6E-409C-BE32-E72D297353CC}">
              <c16:uniqueId val="{00000000-B5CB-47BF-AE76-FB90839B5CDA}"/>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CO"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PROTECCIÓN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1E-4D3C-BEED-EF118DFE6EA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949-4C6C-8E15-3B29A2140B6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949-4C6C-8E15-3B29A2140B60}"/>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A949-4C6C-8E15-3B29A2140B60}"/>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2A1E-4D3C-BEED-EF118DFE6EA5}"/>
              </c:ext>
            </c:extLst>
          </c:dPt>
          <c:dLbls>
            <c:spPr>
              <a:noFill/>
              <a:ln>
                <a:noFill/>
              </a:ln>
              <a:effectLst/>
            </c:spPr>
            <c:txPr>
              <a:bodyPr rot="0" spcFirstLastPara="1" vertOverflow="ellipsis" vert="horz" wrap="square" lIns="38100" tIns="19050" rIns="38100" bIns="19050" anchor="ctr" anchorCtr="1">
                <a:spAutoFit/>
              </a:bodyPr>
              <a:lstStyle/>
              <a:p>
                <a:pPr>
                  <a:defRPr lang="es-CO"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ANALISIS!$E$4:$I$4</c:f>
              <c:strCache>
                <c:ptCount val="5"/>
                <c:pt idx="0">
                  <c:v>CRÍTICO</c:v>
                </c:pt>
                <c:pt idx="1">
                  <c:v>BAJO</c:v>
                </c:pt>
                <c:pt idx="2">
                  <c:v>MEDIO</c:v>
                </c:pt>
                <c:pt idx="3">
                  <c:v>SATISFACTORIO</c:v>
                </c:pt>
                <c:pt idx="4">
                  <c:v>SOBRESALIENTE</c:v>
                </c:pt>
              </c:strCache>
            </c:strRef>
          </c:cat>
          <c:val>
            <c:numRef>
              <c:f>ANALISIS!$E$8:$I$8</c:f>
              <c:numCache>
                <c:formatCode>General</c:formatCode>
                <c:ptCount val="5"/>
                <c:pt idx="0">
                  <c:v>8</c:v>
                </c:pt>
                <c:pt idx="1">
                  <c:v>2</c:v>
                </c:pt>
                <c:pt idx="3">
                  <c:v>2</c:v>
                </c:pt>
                <c:pt idx="4" formatCode="#,##0">
                  <c:v>11</c:v>
                </c:pt>
              </c:numCache>
            </c:numRef>
          </c:val>
          <c:extLst>
            <c:ext xmlns:c16="http://schemas.microsoft.com/office/drawing/2014/chart" uri="{C3380CC4-5D6E-409C-BE32-E72D297353CC}">
              <c16:uniqueId val="{00000000-2A1E-4D3C-BEED-EF118DFE6EA5}"/>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102396</xdr:colOff>
      <xdr:row>1</xdr:row>
      <xdr:rowOff>71437</xdr:rowOff>
    </xdr:from>
    <xdr:to>
      <xdr:col>1</xdr:col>
      <xdr:colOff>452438</xdr:colOff>
      <xdr:row>1</xdr:row>
      <xdr:rowOff>631030</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396" y="273843"/>
          <a:ext cx="350042" cy="559593"/>
        </a:xfrm>
        <a:prstGeom prst="rect">
          <a:avLst/>
        </a:prstGeom>
        <a:noFill/>
        <a:ln>
          <a:noFill/>
        </a:ln>
      </xdr:spPr>
    </xdr:pic>
    <xdr:clientData/>
  </xdr:twoCellAnchor>
  <xdr:twoCellAnchor editAs="oneCell">
    <xdr:from>
      <xdr:col>9</xdr:col>
      <xdr:colOff>154781</xdr:colOff>
      <xdr:row>1</xdr:row>
      <xdr:rowOff>107156</xdr:rowOff>
    </xdr:from>
    <xdr:to>
      <xdr:col>9</xdr:col>
      <xdr:colOff>676275</xdr:colOff>
      <xdr:row>1</xdr:row>
      <xdr:rowOff>547688</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38875" y="309562"/>
          <a:ext cx="521494" cy="440532"/>
        </a:xfrm>
        <a:prstGeom prst="rect">
          <a:avLst/>
        </a:prstGeom>
        <a:noFill/>
        <a:ln>
          <a:noFill/>
        </a:ln>
      </xdr:spPr>
    </xdr:pic>
    <xdr:clientData/>
  </xdr:twoCellAnchor>
  <xdr:twoCellAnchor>
    <xdr:from>
      <xdr:col>10</xdr:col>
      <xdr:colOff>704850</xdr:colOff>
      <xdr:row>4</xdr:row>
      <xdr:rowOff>47624</xdr:rowOff>
    </xdr:from>
    <xdr:to>
      <xdr:col>16</xdr:col>
      <xdr:colOff>247650</xdr:colOff>
      <xdr:row>7</xdr:row>
      <xdr:rowOff>395287</xdr:rowOff>
    </xdr:to>
    <xdr:graphicFrame macro="">
      <xdr:nvGraphicFramePr>
        <xdr:cNvPr id="12" name="Gráfico 11">
          <a:extLst>
            <a:ext uri="{FF2B5EF4-FFF2-40B4-BE49-F238E27FC236}">
              <a16:creationId xmlns:a16="http://schemas.microsoft.com/office/drawing/2014/main" id="{00000000-0008-0000-01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457200</xdr:colOff>
      <xdr:row>9</xdr:row>
      <xdr:rowOff>161925</xdr:rowOff>
    </xdr:from>
    <xdr:to>
      <xdr:col>4</xdr:col>
      <xdr:colOff>333375</xdr:colOff>
      <xdr:row>21</xdr:row>
      <xdr:rowOff>147638</xdr:rowOff>
    </xdr:to>
    <xdr:graphicFrame macro="">
      <xdr:nvGraphicFramePr>
        <xdr:cNvPr id="13" name="Gráfico 12">
          <a:extLst>
            <a:ext uri="{FF2B5EF4-FFF2-40B4-BE49-F238E27FC236}">
              <a16:creationId xmlns:a16="http://schemas.microsoft.com/office/drawing/2014/main" id="{00000000-0008-0000-01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104775</xdr:colOff>
      <xdr:row>9</xdr:row>
      <xdr:rowOff>190500</xdr:rowOff>
    </xdr:from>
    <xdr:to>
      <xdr:col>12</xdr:col>
      <xdr:colOff>95250</xdr:colOff>
      <xdr:row>23</xdr:row>
      <xdr:rowOff>138113</xdr:rowOff>
    </xdr:to>
    <xdr:graphicFrame macro="">
      <xdr:nvGraphicFramePr>
        <xdr:cNvPr id="14" name="Gráfico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276224</xdr:colOff>
      <xdr:row>24</xdr:row>
      <xdr:rowOff>104774</xdr:rowOff>
    </xdr:from>
    <xdr:to>
      <xdr:col>4</xdr:col>
      <xdr:colOff>123824</xdr:colOff>
      <xdr:row>37</xdr:row>
      <xdr:rowOff>176212</xdr:rowOff>
    </xdr:to>
    <xdr:graphicFrame macro="">
      <xdr:nvGraphicFramePr>
        <xdr:cNvPr id="15" name="Gráfico 14">
          <a:extLst>
            <a:ext uri="{FF2B5EF4-FFF2-40B4-BE49-F238E27FC236}">
              <a16:creationId xmlns:a16="http://schemas.microsoft.com/office/drawing/2014/main" id="{00000000-0008-0000-01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114300</xdr:colOff>
      <xdr:row>24</xdr:row>
      <xdr:rowOff>123824</xdr:rowOff>
    </xdr:from>
    <xdr:to>
      <xdr:col>11</xdr:col>
      <xdr:colOff>647700</xdr:colOff>
      <xdr:row>37</xdr:row>
      <xdr:rowOff>100012</xdr:rowOff>
    </xdr:to>
    <xdr:graphicFrame macro="">
      <xdr:nvGraphicFramePr>
        <xdr:cNvPr id="16" name="Gráfico 15">
          <a:extLst>
            <a:ext uri="{FF2B5EF4-FFF2-40B4-BE49-F238E27FC236}">
              <a16:creationId xmlns:a16="http://schemas.microsoft.com/office/drawing/2014/main" id="{00000000-0008-0000-01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3"/>
  <sheetViews>
    <sheetView tabSelected="1" topLeftCell="P1" zoomScale="70" zoomScaleNormal="70" workbookViewId="0">
      <selection activeCell="V8" sqref="V8"/>
    </sheetView>
  </sheetViews>
  <sheetFormatPr baseColWidth="10" defaultColWidth="9.140625" defaultRowHeight="14.25"/>
  <cols>
    <col min="1" max="3" width="17.140625" style="1" customWidth="1"/>
    <col min="4" max="6" width="7.140625" style="3" customWidth="1"/>
    <col min="7" max="8" width="31.42578125" style="2" customWidth="1"/>
    <col min="9" max="12" width="21.42578125" style="1" customWidth="1"/>
    <col min="13" max="13" width="31.42578125" style="1" customWidth="1"/>
    <col min="14" max="14" width="21.42578125" style="1" customWidth="1"/>
    <col min="15" max="15" width="31.42578125" style="1" customWidth="1"/>
    <col min="16" max="16" width="17.140625" style="1" customWidth="1"/>
    <col min="17" max="18" width="17.85546875" style="1" customWidth="1"/>
    <col min="19" max="19" width="15.42578125" style="1" customWidth="1"/>
    <col min="20" max="21" width="19.85546875" style="25" customWidth="1"/>
    <col min="22" max="22" width="83.28515625" style="1" customWidth="1"/>
    <col min="23" max="16384" width="9.140625" style="1"/>
  </cols>
  <sheetData>
    <row r="1" spans="1:22">
      <c r="G1" s="3"/>
      <c r="H1" s="3"/>
    </row>
    <row r="3" spans="1:22" ht="27.6" customHeight="1">
      <c r="A3" s="9" t="s">
        <v>36</v>
      </c>
      <c r="B3" s="126" t="s">
        <v>37</v>
      </c>
      <c r="C3" s="127"/>
      <c r="D3" s="127"/>
      <c r="E3" s="127"/>
      <c r="F3" s="127"/>
      <c r="G3" s="127"/>
      <c r="H3" s="128"/>
    </row>
    <row r="4" spans="1:22" s="8" customFormat="1">
      <c r="A4" s="6"/>
      <c r="B4" s="6"/>
      <c r="C4" s="6"/>
      <c r="D4" s="7"/>
      <c r="E4" s="7"/>
      <c r="F4" s="7"/>
      <c r="G4" s="7"/>
      <c r="H4" s="7"/>
      <c r="T4" s="26"/>
      <c r="U4" s="26"/>
    </row>
    <row r="5" spans="1:22" ht="34.5" customHeight="1">
      <c r="J5" s="110" t="s">
        <v>28</v>
      </c>
      <c r="K5" s="110"/>
      <c r="L5" s="110"/>
      <c r="M5" s="110"/>
      <c r="N5" s="110"/>
      <c r="O5" s="110"/>
      <c r="P5" s="110"/>
      <c r="Q5" s="103" t="s">
        <v>372</v>
      </c>
      <c r="R5" s="104"/>
      <c r="S5" s="105"/>
      <c r="T5" s="103" t="s">
        <v>443</v>
      </c>
      <c r="U5" s="104"/>
      <c r="V5" s="106" t="s">
        <v>373</v>
      </c>
    </row>
    <row r="6" spans="1:22" ht="62.25" customHeight="1">
      <c r="A6" s="101" t="s">
        <v>24</v>
      </c>
      <c r="B6" s="101" t="s">
        <v>214</v>
      </c>
      <c r="C6" s="101" t="s">
        <v>25</v>
      </c>
      <c r="D6" s="129" t="s">
        <v>199</v>
      </c>
      <c r="E6" s="130"/>
      <c r="F6" s="131"/>
      <c r="G6" s="101" t="s">
        <v>2</v>
      </c>
      <c r="H6" s="101" t="s">
        <v>3</v>
      </c>
      <c r="I6" s="101" t="s">
        <v>26</v>
      </c>
      <c r="J6" s="101" t="s">
        <v>29</v>
      </c>
      <c r="K6" s="101" t="s">
        <v>30</v>
      </c>
      <c r="L6" s="101" t="s">
        <v>31</v>
      </c>
      <c r="M6" s="101" t="s">
        <v>33</v>
      </c>
      <c r="N6" s="101" t="s">
        <v>34</v>
      </c>
      <c r="O6" s="101" t="s">
        <v>32</v>
      </c>
      <c r="P6" s="101" t="s">
        <v>35</v>
      </c>
      <c r="Q6" s="106" t="s">
        <v>215</v>
      </c>
      <c r="R6" s="106" t="s">
        <v>216</v>
      </c>
      <c r="S6" s="106" t="s">
        <v>217</v>
      </c>
      <c r="T6" s="108" t="s">
        <v>215</v>
      </c>
      <c r="U6" s="108" t="s">
        <v>216</v>
      </c>
      <c r="V6" s="123"/>
    </row>
    <row r="7" spans="1:22">
      <c r="A7" s="102"/>
      <c r="B7" s="102"/>
      <c r="C7" s="102"/>
      <c r="D7" s="15" t="s">
        <v>200</v>
      </c>
      <c r="E7" s="15" t="s">
        <v>201</v>
      </c>
      <c r="F7" s="15" t="s">
        <v>202</v>
      </c>
      <c r="G7" s="102"/>
      <c r="H7" s="102"/>
      <c r="I7" s="102"/>
      <c r="J7" s="102"/>
      <c r="K7" s="102"/>
      <c r="L7" s="102"/>
      <c r="M7" s="102"/>
      <c r="N7" s="102"/>
      <c r="O7" s="102"/>
      <c r="P7" s="102"/>
      <c r="Q7" s="107"/>
      <c r="R7" s="107"/>
      <c r="S7" s="107"/>
      <c r="T7" s="109"/>
      <c r="U7" s="109"/>
      <c r="V7" s="107"/>
    </row>
    <row r="8" spans="1:22" s="8" customFormat="1" ht="120" customHeight="1">
      <c r="A8" s="96" t="s">
        <v>27</v>
      </c>
      <c r="B8" s="111" t="s">
        <v>354</v>
      </c>
      <c r="C8" s="111" t="s">
        <v>218</v>
      </c>
      <c r="D8" s="11" t="s">
        <v>203</v>
      </c>
      <c r="E8" s="11" t="s">
        <v>203</v>
      </c>
      <c r="F8" s="11"/>
      <c r="G8" s="10" t="s">
        <v>1</v>
      </c>
      <c r="H8" s="75" t="s">
        <v>0</v>
      </c>
      <c r="I8" s="11" t="s">
        <v>247</v>
      </c>
      <c r="J8" s="10"/>
      <c r="K8" s="10"/>
      <c r="L8" s="67">
        <v>1905021</v>
      </c>
      <c r="M8" s="65" t="s">
        <v>46</v>
      </c>
      <c r="N8" s="67"/>
      <c r="O8" s="65"/>
      <c r="P8" s="67"/>
      <c r="Q8" s="67">
        <v>14</v>
      </c>
      <c r="R8" s="67">
        <v>11</v>
      </c>
      <c r="S8" s="77">
        <f t="shared" ref="S8:S17" si="0">(R8/Q8)*100</f>
        <v>78.571428571428569</v>
      </c>
      <c r="T8" s="27">
        <v>5069000</v>
      </c>
      <c r="U8" s="27">
        <v>5069000</v>
      </c>
      <c r="V8" s="79" t="s">
        <v>418</v>
      </c>
    </row>
    <row r="9" spans="1:22" s="8" customFormat="1" ht="114">
      <c r="A9" s="97"/>
      <c r="B9" s="112"/>
      <c r="C9" s="112"/>
      <c r="D9" s="11" t="s">
        <v>203</v>
      </c>
      <c r="E9" s="11"/>
      <c r="F9" s="11"/>
      <c r="G9" s="10" t="s">
        <v>4</v>
      </c>
      <c r="H9" s="75" t="s">
        <v>344</v>
      </c>
      <c r="I9" s="11" t="s">
        <v>247</v>
      </c>
      <c r="J9" s="10"/>
      <c r="K9" s="10"/>
      <c r="L9" s="67">
        <v>1905021</v>
      </c>
      <c r="M9" s="65" t="s">
        <v>46</v>
      </c>
      <c r="N9" s="67"/>
      <c r="O9" s="65"/>
      <c r="P9" s="67"/>
      <c r="Q9" s="67">
        <v>14</v>
      </c>
      <c r="R9" s="67">
        <v>0</v>
      </c>
      <c r="S9" s="16">
        <f t="shared" si="0"/>
        <v>0</v>
      </c>
      <c r="T9" s="27">
        <v>0</v>
      </c>
      <c r="U9" s="27">
        <v>0</v>
      </c>
      <c r="V9" s="79" t="s">
        <v>419</v>
      </c>
    </row>
    <row r="10" spans="1:22" s="8" customFormat="1" ht="148.9" customHeight="1">
      <c r="A10" s="97"/>
      <c r="B10" s="112"/>
      <c r="C10" s="112"/>
      <c r="D10" s="11"/>
      <c r="E10" s="11" t="s">
        <v>203</v>
      </c>
      <c r="F10" s="11" t="s">
        <v>203</v>
      </c>
      <c r="G10" s="10" t="s">
        <v>349</v>
      </c>
      <c r="H10" s="75" t="s">
        <v>47</v>
      </c>
      <c r="I10" s="11" t="s">
        <v>247</v>
      </c>
      <c r="J10" s="10"/>
      <c r="K10" s="10"/>
      <c r="L10" s="67">
        <v>1905021</v>
      </c>
      <c r="M10" s="65" t="s">
        <v>46</v>
      </c>
      <c r="N10" s="67"/>
      <c r="O10" s="65"/>
      <c r="P10" s="67"/>
      <c r="Q10" s="67">
        <v>12</v>
      </c>
      <c r="R10" s="67">
        <v>12</v>
      </c>
      <c r="S10" s="16">
        <f t="shared" si="0"/>
        <v>100</v>
      </c>
      <c r="T10" s="27">
        <v>5069000</v>
      </c>
      <c r="U10" s="27">
        <v>5069000</v>
      </c>
      <c r="V10" s="79" t="s">
        <v>420</v>
      </c>
    </row>
    <row r="11" spans="1:22" s="8" customFormat="1" ht="128.25">
      <c r="A11" s="97"/>
      <c r="B11" s="112"/>
      <c r="C11" s="112"/>
      <c r="D11" s="11" t="s">
        <v>203</v>
      </c>
      <c r="E11" s="11"/>
      <c r="F11" s="11"/>
      <c r="G11" s="114" t="s">
        <v>7</v>
      </c>
      <c r="H11" s="75" t="s">
        <v>5</v>
      </c>
      <c r="I11" s="11" t="s">
        <v>247</v>
      </c>
      <c r="J11" s="10"/>
      <c r="K11" s="10"/>
      <c r="L11" s="67"/>
      <c r="M11" s="65"/>
      <c r="N11" s="67"/>
      <c r="O11" s="65"/>
      <c r="P11" s="67"/>
      <c r="Q11" s="67">
        <v>12</v>
      </c>
      <c r="R11" s="67">
        <v>12</v>
      </c>
      <c r="S11" s="16">
        <f t="shared" si="0"/>
        <v>100</v>
      </c>
      <c r="T11" s="27">
        <v>5069000</v>
      </c>
      <c r="U11" s="27">
        <v>5069000</v>
      </c>
      <c r="V11" s="79" t="s">
        <v>421</v>
      </c>
    </row>
    <row r="12" spans="1:22" s="8" customFormat="1" ht="156.75">
      <c r="A12" s="97"/>
      <c r="B12" s="112"/>
      <c r="C12" s="112"/>
      <c r="D12" s="11" t="s">
        <v>203</v>
      </c>
      <c r="E12" s="11"/>
      <c r="F12" s="11"/>
      <c r="G12" s="114"/>
      <c r="H12" s="75" t="s">
        <v>6</v>
      </c>
      <c r="I12" s="11" t="s">
        <v>247</v>
      </c>
      <c r="J12" s="10"/>
      <c r="K12" s="10"/>
      <c r="L12" s="67">
        <v>1905031</v>
      </c>
      <c r="M12" s="65" t="s">
        <v>48</v>
      </c>
      <c r="N12" s="67"/>
      <c r="O12" s="65"/>
      <c r="P12" s="67"/>
      <c r="Q12" s="67">
        <v>1</v>
      </c>
      <c r="R12" s="67">
        <v>1</v>
      </c>
      <c r="S12" s="16">
        <f t="shared" si="0"/>
        <v>100</v>
      </c>
      <c r="T12" s="27">
        <v>0</v>
      </c>
      <c r="U12" s="27">
        <v>0</v>
      </c>
      <c r="V12" s="79" t="s">
        <v>422</v>
      </c>
    </row>
    <row r="13" spans="1:22" s="8" customFormat="1" ht="87" customHeight="1">
      <c r="A13" s="97"/>
      <c r="B13" s="112"/>
      <c r="C13" s="112"/>
      <c r="D13" s="11" t="s">
        <v>203</v>
      </c>
      <c r="E13" s="11"/>
      <c r="F13" s="11"/>
      <c r="G13" s="88" t="s">
        <v>350</v>
      </c>
      <c r="H13" s="75" t="s">
        <v>55</v>
      </c>
      <c r="I13" s="11" t="s">
        <v>56</v>
      </c>
      <c r="J13" s="24" t="s">
        <v>265</v>
      </c>
      <c r="K13" s="16">
        <v>4</v>
      </c>
      <c r="L13" s="67">
        <v>1702017</v>
      </c>
      <c r="M13" s="65" t="s">
        <v>271</v>
      </c>
      <c r="N13" s="67">
        <v>170201700</v>
      </c>
      <c r="O13" s="65" t="s">
        <v>272</v>
      </c>
      <c r="P13" s="67">
        <v>2500</v>
      </c>
      <c r="Q13" s="67">
        <v>12</v>
      </c>
      <c r="R13" s="67">
        <v>12</v>
      </c>
      <c r="S13" s="16">
        <f>(R13/Q13)*100</f>
        <v>100</v>
      </c>
      <c r="T13" s="27">
        <v>130000000</v>
      </c>
      <c r="U13" s="27">
        <v>30500000</v>
      </c>
      <c r="V13" s="79" t="s">
        <v>399</v>
      </c>
    </row>
    <row r="14" spans="1:22" s="8" customFormat="1" ht="71.25">
      <c r="A14" s="97"/>
      <c r="B14" s="112"/>
      <c r="C14" s="112"/>
      <c r="D14" s="11" t="s">
        <v>203</v>
      </c>
      <c r="E14" s="11"/>
      <c r="F14" s="11"/>
      <c r="G14" s="99"/>
      <c r="H14" s="75" t="s">
        <v>57</v>
      </c>
      <c r="I14" s="11" t="s">
        <v>56</v>
      </c>
      <c r="J14" s="24" t="s">
        <v>265</v>
      </c>
      <c r="K14" s="16">
        <v>4</v>
      </c>
      <c r="L14" s="67">
        <v>1702017</v>
      </c>
      <c r="M14" s="65" t="s">
        <v>271</v>
      </c>
      <c r="N14" s="67">
        <v>170201700</v>
      </c>
      <c r="O14" s="65" t="s">
        <v>272</v>
      </c>
      <c r="P14" s="67">
        <v>2500</v>
      </c>
      <c r="Q14" s="67">
        <v>2</v>
      </c>
      <c r="R14" s="67">
        <v>1</v>
      </c>
      <c r="S14" s="16">
        <f>(R14/Q14)*100</f>
        <v>50</v>
      </c>
      <c r="T14" s="27">
        <v>45000000</v>
      </c>
      <c r="U14" s="27">
        <v>0</v>
      </c>
      <c r="V14" s="79" t="s">
        <v>424</v>
      </c>
    </row>
    <row r="15" spans="1:22" s="8" customFormat="1" ht="92.45" customHeight="1">
      <c r="A15" s="97"/>
      <c r="B15" s="112"/>
      <c r="C15" s="112"/>
      <c r="D15" s="11" t="s">
        <v>203</v>
      </c>
      <c r="E15" s="11"/>
      <c r="F15" s="11"/>
      <c r="G15" s="99"/>
      <c r="H15" s="75" t="s">
        <v>345</v>
      </c>
      <c r="I15" s="11" t="s">
        <v>56</v>
      </c>
      <c r="J15" s="24" t="s">
        <v>265</v>
      </c>
      <c r="K15" s="16">
        <v>4</v>
      </c>
      <c r="L15" s="67">
        <v>1702017</v>
      </c>
      <c r="M15" s="65" t="s">
        <v>271</v>
      </c>
      <c r="N15" s="67">
        <v>170201700</v>
      </c>
      <c r="O15" s="65" t="s">
        <v>272</v>
      </c>
      <c r="P15" s="67">
        <v>2500</v>
      </c>
      <c r="Q15" s="67">
        <v>2</v>
      </c>
      <c r="R15" s="67">
        <v>3</v>
      </c>
      <c r="S15" s="16">
        <f>(R15/Q15)*100</f>
        <v>150</v>
      </c>
      <c r="T15" s="143">
        <v>20000000</v>
      </c>
      <c r="U15" s="143">
        <v>7420000</v>
      </c>
      <c r="V15" s="124" t="s">
        <v>378</v>
      </c>
    </row>
    <row r="16" spans="1:22" s="8" customFormat="1" ht="85.5">
      <c r="A16" s="97"/>
      <c r="B16" s="112"/>
      <c r="C16" s="112"/>
      <c r="D16" s="11" t="s">
        <v>203</v>
      </c>
      <c r="E16" s="11"/>
      <c r="F16" s="11"/>
      <c r="G16" s="89"/>
      <c r="H16" s="75" t="s">
        <v>351</v>
      </c>
      <c r="I16" s="11" t="s">
        <v>56</v>
      </c>
      <c r="J16" s="24" t="s">
        <v>265</v>
      </c>
      <c r="K16" s="16">
        <v>4</v>
      </c>
      <c r="L16" s="67">
        <v>1702017</v>
      </c>
      <c r="M16" s="65" t="s">
        <v>271</v>
      </c>
      <c r="N16" s="67">
        <v>170201700</v>
      </c>
      <c r="O16" s="65" t="s">
        <v>272</v>
      </c>
      <c r="P16" s="67">
        <v>2500</v>
      </c>
      <c r="Q16" s="67">
        <v>1</v>
      </c>
      <c r="R16" s="67">
        <v>1</v>
      </c>
      <c r="S16" s="16">
        <f>(R16/Q16)*100</f>
        <v>100</v>
      </c>
      <c r="T16" s="144"/>
      <c r="U16" s="144"/>
      <c r="V16" s="125"/>
    </row>
    <row r="17" spans="1:22" s="8" customFormat="1" ht="213.75">
      <c r="A17" s="97"/>
      <c r="B17" s="112"/>
      <c r="C17" s="112"/>
      <c r="D17" s="11" t="s">
        <v>203</v>
      </c>
      <c r="E17" s="11"/>
      <c r="F17" s="11"/>
      <c r="G17" s="19" t="s">
        <v>8</v>
      </c>
      <c r="H17" s="74" t="s">
        <v>50</v>
      </c>
      <c r="I17" s="11" t="s">
        <v>247</v>
      </c>
      <c r="J17" s="10"/>
      <c r="K17" s="10"/>
      <c r="L17" s="67">
        <v>1905021</v>
      </c>
      <c r="M17" s="65" t="s">
        <v>46</v>
      </c>
      <c r="N17" s="67"/>
      <c r="O17" s="65"/>
      <c r="P17" s="67"/>
      <c r="Q17" s="68">
        <v>12</v>
      </c>
      <c r="R17" s="67">
        <v>12</v>
      </c>
      <c r="S17" s="16">
        <f t="shared" si="0"/>
        <v>100</v>
      </c>
      <c r="T17" s="27">
        <v>5069000</v>
      </c>
      <c r="U17" s="27">
        <v>5069000</v>
      </c>
      <c r="V17" s="79" t="s">
        <v>423</v>
      </c>
    </row>
    <row r="18" spans="1:22" ht="132" customHeight="1">
      <c r="A18" s="97"/>
      <c r="B18" s="112"/>
      <c r="C18" s="112"/>
      <c r="D18" s="11" t="s">
        <v>203</v>
      </c>
      <c r="E18" s="11" t="s">
        <v>203</v>
      </c>
      <c r="F18" s="11"/>
      <c r="G18" s="83" t="s">
        <v>60</v>
      </c>
      <c r="H18" s="75" t="s">
        <v>58</v>
      </c>
      <c r="I18" s="11" t="s">
        <v>106</v>
      </c>
      <c r="J18" s="23" t="s">
        <v>63</v>
      </c>
      <c r="K18" s="23"/>
      <c r="L18" s="68"/>
      <c r="M18" s="65"/>
      <c r="N18" s="65"/>
      <c r="O18" s="65"/>
      <c r="P18" s="68"/>
      <c r="Q18" s="69">
        <v>13745</v>
      </c>
      <c r="R18" s="69">
        <v>30730</v>
      </c>
      <c r="S18" s="28">
        <f t="shared" ref="S18:S28" si="1">(R18/Q18)*100</f>
        <v>223.57220807566387</v>
      </c>
      <c r="T18" s="145">
        <v>5470554600</v>
      </c>
      <c r="U18" s="145">
        <v>5470554600</v>
      </c>
      <c r="V18" s="79" t="s">
        <v>379</v>
      </c>
    </row>
    <row r="19" spans="1:22" ht="199.5">
      <c r="A19" s="97"/>
      <c r="B19" s="112"/>
      <c r="C19" s="112"/>
      <c r="D19" s="11" t="s">
        <v>203</v>
      </c>
      <c r="E19" s="11" t="s">
        <v>203</v>
      </c>
      <c r="F19" s="11"/>
      <c r="G19" s="85"/>
      <c r="H19" s="75" t="s">
        <v>59</v>
      </c>
      <c r="I19" s="11" t="s">
        <v>106</v>
      </c>
      <c r="J19" s="23" t="s">
        <v>63</v>
      </c>
      <c r="K19" s="23"/>
      <c r="L19" s="68"/>
      <c r="M19" s="65"/>
      <c r="N19" s="65"/>
      <c r="O19" s="65"/>
      <c r="P19" s="68"/>
      <c r="Q19" s="68">
        <v>1</v>
      </c>
      <c r="R19" s="68">
        <v>1</v>
      </c>
      <c r="S19" s="22">
        <f t="shared" si="1"/>
        <v>100</v>
      </c>
      <c r="T19" s="145">
        <v>201416833</v>
      </c>
      <c r="U19" s="145">
        <v>201416833</v>
      </c>
      <c r="V19" s="81" t="s">
        <v>362</v>
      </c>
    </row>
    <row r="20" spans="1:22" ht="170.25" customHeight="1">
      <c r="A20" s="97"/>
      <c r="B20" s="113"/>
      <c r="C20" s="113"/>
      <c r="D20" s="11" t="s">
        <v>203</v>
      </c>
      <c r="E20" s="11" t="s">
        <v>203</v>
      </c>
      <c r="F20" s="11" t="s">
        <v>203</v>
      </c>
      <c r="G20" s="12" t="s">
        <v>9</v>
      </c>
      <c r="H20" s="75" t="s">
        <v>49</v>
      </c>
      <c r="I20" s="11" t="s">
        <v>247</v>
      </c>
      <c r="J20" s="12"/>
      <c r="K20" s="12"/>
      <c r="L20" s="67"/>
      <c r="M20" s="65"/>
      <c r="N20" s="67"/>
      <c r="O20" s="65"/>
      <c r="P20" s="67"/>
      <c r="Q20" s="68">
        <v>1</v>
      </c>
      <c r="R20" s="67">
        <v>0</v>
      </c>
      <c r="S20" s="16">
        <f t="shared" si="1"/>
        <v>0</v>
      </c>
      <c r="T20" s="27">
        <v>0</v>
      </c>
      <c r="U20" s="27">
        <v>0</v>
      </c>
      <c r="V20" s="79" t="s">
        <v>419</v>
      </c>
    </row>
    <row r="21" spans="1:22" ht="85.5">
      <c r="A21" s="97"/>
      <c r="B21" s="88" t="s">
        <v>219</v>
      </c>
      <c r="C21" s="88" t="s">
        <v>220</v>
      </c>
      <c r="D21" s="11" t="s">
        <v>203</v>
      </c>
      <c r="E21" s="11"/>
      <c r="F21" s="11"/>
      <c r="G21" s="20" t="s">
        <v>11</v>
      </c>
      <c r="H21" s="75" t="s">
        <v>10</v>
      </c>
      <c r="I21" s="11" t="s">
        <v>247</v>
      </c>
      <c r="J21" s="12"/>
      <c r="K21" s="12"/>
      <c r="L21" s="67"/>
      <c r="M21" s="65"/>
      <c r="N21" s="67"/>
      <c r="O21" s="65"/>
      <c r="P21" s="67"/>
      <c r="Q21" s="68">
        <v>12</v>
      </c>
      <c r="R21" s="67">
        <v>0</v>
      </c>
      <c r="S21" s="16">
        <f t="shared" si="1"/>
        <v>0</v>
      </c>
      <c r="T21" s="27">
        <v>0</v>
      </c>
      <c r="U21" s="27">
        <v>0</v>
      </c>
      <c r="V21" s="79" t="s">
        <v>419</v>
      </c>
    </row>
    <row r="22" spans="1:22" ht="99.75">
      <c r="A22" s="97"/>
      <c r="B22" s="99"/>
      <c r="C22" s="99"/>
      <c r="D22" s="11" t="s">
        <v>203</v>
      </c>
      <c r="E22" s="11"/>
      <c r="F22" s="11"/>
      <c r="G22" s="12" t="s">
        <v>51</v>
      </c>
      <c r="H22" s="75" t="s">
        <v>52</v>
      </c>
      <c r="I22" s="11" t="s">
        <v>247</v>
      </c>
      <c r="J22" s="12"/>
      <c r="K22" s="12"/>
      <c r="L22" s="67"/>
      <c r="M22" s="65"/>
      <c r="N22" s="67"/>
      <c r="O22" s="65"/>
      <c r="P22" s="67"/>
      <c r="Q22" s="68">
        <v>12</v>
      </c>
      <c r="R22" s="67">
        <v>0</v>
      </c>
      <c r="S22" s="16">
        <f t="shared" si="1"/>
        <v>0</v>
      </c>
      <c r="T22" s="27">
        <v>0</v>
      </c>
      <c r="U22" s="27">
        <v>0</v>
      </c>
      <c r="V22" s="79" t="s">
        <v>419</v>
      </c>
    </row>
    <row r="23" spans="1:22" ht="116.45" customHeight="1">
      <c r="A23" s="97"/>
      <c r="B23" s="89"/>
      <c r="C23" s="89"/>
      <c r="D23" s="11" t="s">
        <v>203</v>
      </c>
      <c r="E23" s="11" t="s">
        <v>203</v>
      </c>
      <c r="F23" s="11"/>
      <c r="G23" s="12" t="s">
        <v>12</v>
      </c>
      <c r="H23" s="75" t="s">
        <v>53</v>
      </c>
      <c r="I23" s="11" t="s">
        <v>247</v>
      </c>
      <c r="J23" s="12"/>
      <c r="K23" s="12"/>
      <c r="L23" s="67"/>
      <c r="M23" s="65"/>
      <c r="N23" s="67"/>
      <c r="O23" s="65"/>
      <c r="P23" s="67"/>
      <c r="Q23" s="68">
        <v>12</v>
      </c>
      <c r="R23" s="67">
        <v>0</v>
      </c>
      <c r="S23" s="16">
        <f t="shared" si="1"/>
        <v>0</v>
      </c>
      <c r="T23" s="27">
        <v>0</v>
      </c>
      <c r="U23" s="27">
        <v>0</v>
      </c>
      <c r="V23" s="79" t="s">
        <v>419</v>
      </c>
    </row>
    <row r="24" spans="1:22" ht="148.9" customHeight="1">
      <c r="A24" s="97"/>
      <c r="B24" s="19"/>
      <c r="C24" s="19"/>
      <c r="D24" s="21" t="s">
        <v>203</v>
      </c>
      <c r="E24" s="21" t="s">
        <v>203</v>
      </c>
      <c r="F24" s="21" t="s">
        <v>203</v>
      </c>
      <c r="G24" s="18" t="s">
        <v>14</v>
      </c>
      <c r="H24" s="74" t="s">
        <v>13</v>
      </c>
      <c r="I24" s="11" t="s">
        <v>247</v>
      </c>
      <c r="J24" s="12"/>
      <c r="K24" s="12"/>
      <c r="L24" s="67"/>
      <c r="M24" s="65"/>
      <c r="N24" s="67"/>
      <c r="O24" s="65"/>
      <c r="P24" s="67"/>
      <c r="Q24" s="68">
        <v>12</v>
      </c>
      <c r="R24" s="67">
        <v>0</v>
      </c>
      <c r="S24" s="16">
        <f t="shared" si="1"/>
        <v>0</v>
      </c>
      <c r="T24" s="27">
        <v>0</v>
      </c>
      <c r="U24" s="27">
        <v>0</v>
      </c>
      <c r="V24" s="79" t="s">
        <v>419</v>
      </c>
    </row>
    <row r="25" spans="1:22" ht="147.6" customHeight="1">
      <c r="A25" s="97"/>
      <c r="B25" s="88" t="s">
        <v>221</v>
      </c>
      <c r="C25" s="88" t="s">
        <v>222</v>
      </c>
      <c r="D25" s="11" t="s">
        <v>203</v>
      </c>
      <c r="E25" s="11"/>
      <c r="F25" s="11"/>
      <c r="G25" s="12" t="s">
        <v>16</v>
      </c>
      <c r="H25" s="75" t="s">
        <v>15</v>
      </c>
      <c r="I25" s="11" t="s">
        <v>247</v>
      </c>
      <c r="J25" s="12"/>
      <c r="K25" s="12"/>
      <c r="L25" s="67"/>
      <c r="M25" s="65"/>
      <c r="N25" s="67"/>
      <c r="O25" s="65"/>
      <c r="P25" s="67"/>
      <c r="Q25" s="68">
        <v>12</v>
      </c>
      <c r="R25" s="67">
        <v>0</v>
      </c>
      <c r="S25" s="16">
        <f t="shared" si="1"/>
        <v>0</v>
      </c>
      <c r="T25" s="27">
        <v>0</v>
      </c>
      <c r="U25" s="27">
        <v>0</v>
      </c>
      <c r="V25" s="79" t="s">
        <v>419</v>
      </c>
    </row>
    <row r="26" spans="1:22" ht="85.5">
      <c r="A26" s="97"/>
      <c r="B26" s="99"/>
      <c r="C26" s="99"/>
      <c r="D26" s="11" t="s">
        <v>203</v>
      </c>
      <c r="E26" s="11"/>
      <c r="F26" s="11"/>
      <c r="G26" s="117" t="s">
        <v>19</v>
      </c>
      <c r="H26" s="75" t="s">
        <v>17</v>
      </c>
      <c r="I26" s="11" t="s">
        <v>247</v>
      </c>
      <c r="J26" s="12"/>
      <c r="K26" s="12"/>
      <c r="L26" s="67"/>
      <c r="M26" s="65"/>
      <c r="N26" s="67"/>
      <c r="O26" s="65"/>
      <c r="P26" s="67"/>
      <c r="Q26" s="68">
        <v>12</v>
      </c>
      <c r="R26" s="67">
        <v>0</v>
      </c>
      <c r="S26" s="16">
        <f t="shared" si="1"/>
        <v>0</v>
      </c>
      <c r="T26" s="27">
        <v>0</v>
      </c>
      <c r="U26" s="27">
        <v>0</v>
      </c>
      <c r="V26" s="79" t="s">
        <v>419</v>
      </c>
    </row>
    <row r="27" spans="1:22" ht="313.5">
      <c r="A27" s="97"/>
      <c r="B27" s="89"/>
      <c r="C27" s="89"/>
      <c r="D27" s="11" t="s">
        <v>203</v>
      </c>
      <c r="E27" s="11"/>
      <c r="F27" s="11"/>
      <c r="G27" s="117"/>
      <c r="H27" s="75" t="s">
        <v>18</v>
      </c>
      <c r="I27" s="11" t="s">
        <v>187</v>
      </c>
      <c r="J27" s="12" t="s">
        <v>63</v>
      </c>
      <c r="K27" s="12"/>
      <c r="L27" s="68" t="s">
        <v>281</v>
      </c>
      <c r="M27" s="65" t="s">
        <v>284</v>
      </c>
      <c r="N27" s="68" t="s">
        <v>281</v>
      </c>
      <c r="O27" s="65" t="s">
        <v>280</v>
      </c>
      <c r="P27" s="67">
        <v>12</v>
      </c>
      <c r="Q27" s="68">
        <v>1</v>
      </c>
      <c r="R27" s="67">
        <v>0.4</v>
      </c>
      <c r="S27" s="22">
        <f t="shared" si="1"/>
        <v>40</v>
      </c>
      <c r="T27" s="27">
        <f>(2885000*10)</f>
        <v>28850000</v>
      </c>
      <c r="U27" s="27">
        <v>20195000</v>
      </c>
      <c r="V27" s="79" t="s">
        <v>425</v>
      </c>
    </row>
    <row r="28" spans="1:22" ht="36.75" customHeight="1">
      <c r="A28" s="97"/>
      <c r="B28" s="88" t="s">
        <v>223</v>
      </c>
      <c r="C28" s="88" t="s">
        <v>224</v>
      </c>
      <c r="D28" s="96"/>
      <c r="E28" s="96" t="s">
        <v>203</v>
      </c>
      <c r="F28" s="96" t="s">
        <v>203</v>
      </c>
      <c r="G28" s="83" t="s">
        <v>20</v>
      </c>
      <c r="H28" s="88" t="s">
        <v>54</v>
      </c>
      <c r="I28" s="11" t="s">
        <v>261</v>
      </c>
      <c r="J28" s="12"/>
      <c r="K28" s="12"/>
      <c r="L28" s="67"/>
      <c r="M28" s="65"/>
      <c r="N28" s="67"/>
      <c r="O28" s="65"/>
      <c r="P28" s="67"/>
      <c r="Q28" s="94">
        <v>1</v>
      </c>
      <c r="R28" s="94">
        <v>1</v>
      </c>
      <c r="S28" s="86">
        <f t="shared" si="1"/>
        <v>100</v>
      </c>
      <c r="T28" s="27">
        <v>0</v>
      </c>
      <c r="U28" s="27">
        <v>0</v>
      </c>
      <c r="V28" s="79" t="s">
        <v>419</v>
      </c>
    </row>
    <row r="29" spans="1:22" ht="76.5" customHeight="1">
      <c r="A29" s="97"/>
      <c r="B29" s="99"/>
      <c r="C29" s="99"/>
      <c r="D29" s="97"/>
      <c r="E29" s="97"/>
      <c r="F29" s="97"/>
      <c r="G29" s="84"/>
      <c r="H29" s="99"/>
      <c r="I29" s="11" t="s">
        <v>259</v>
      </c>
      <c r="J29" s="23" t="s">
        <v>63</v>
      </c>
      <c r="K29" s="23"/>
      <c r="L29" s="67">
        <v>1905022</v>
      </c>
      <c r="M29" s="65" t="s">
        <v>283</v>
      </c>
      <c r="N29" s="67">
        <v>190502200</v>
      </c>
      <c r="O29" s="65" t="s">
        <v>282</v>
      </c>
      <c r="P29" s="67">
        <v>12</v>
      </c>
      <c r="Q29" s="115"/>
      <c r="R29" s="115"/>
      <c r="S29" s="116"/>
      <c r="T29" s="27">
        <v>0</v>
      </c>
      <c r="U29" s="27">
        <v>0</v>
      </c>
      <c r="V29" s="79" t="s">
        <v>426</v>
      </c>
    </row>
    <row r="30" spans="1:22" ht="45.75" customHeight="1">
      <c r="A30" s="97"/>
      <c r="B30" s="99"/>
      <c r="C30" s="99"/>
      <c r="D30" s="98"/>
      <c r="E30" s="98"/>
      <c r="F30" s="98"/>
      <c r="G30" s="85"/>
      <c r="H30" s="89"/>
      <c r="I30" s="11" t="s">
        <v>260</v>
      </c>
      <c r="J30" s="23" t="s">
        <v>262</v>
      </c>
      <c r="K30" s="23" t="s">
        <v>262</v>
      </c>
      <c r="L30" s="67" t="s">
        <v>262</v>
      </c>
      <c r="M30" s="65" t="s">
        <v>262</v>
      </c>
      <c r="N30" s="67" t="s">
        <v>262</v>
      </c>
      <c r="O30" s="65" t="s">
        <v>262</v>
      </c>
      <c r="P30" s="67" t="s">
        <v>262</v>
      </c>
      <c r="Q30" s="95"/>
      <c r="R30" s="95"/>
      <c r="S30" s="87"/>
      <c r="T30" s="27">
        <v>0</v>
      </c>
      <c r="U30" s="27">
        <v>0</v>
      </c>
      <c r="V30" s="79" t="s">
        <v>368</v>
      </c>
    </row>
    <row r="31" spans="1:22" ht="143.25" customHeight="1">
      <c r="A31" s="97"/>
      <c r="B31" s="99"/>
      <c r="C31" s="99"/>
      <c r="D31" s="96"/>
      <c r="E31" s="96" t="s">
        <v>203</v>
      </c>
      <c r="F31" s="96" t="s">
        <v>203</v>
      </c>
      <c r="G31" s="83" t="s">
        <v>21</v>
      </c>
      <c r="H31" s="88" t="s">
        <v>22</v>
      </c>
      <c r="I31" s="11" t="s">
        <v>247</v>
      </c>
      <c r="J31" s="12"/>
      <c r="K31" s="12"/>
      <c r="L31" s="67"/>
      <c r="M31" s="65"/>
      <c r="N31" s="67"/>
      <c r="O31" s="65"/>
      <c r="P31" s="67"/>
      <c r="Q31" s="94">
        <v>1</v>
      </c>
      <c r="R31" s="94">
        <v>1</v>
      </c>
      <c r="S31" s="86">
        <f>(R31/Q31)*100</f>
        <v>100</v>
      </c>
      <c r="T31" s="27">
        <v>13200000</v>
      </c>
      <c r="U31" s="27">
        <v>4950000</v>
      </c>
      <c r="V31" s="79" t="s">
        <v>415</v>
      </c>
    </row>
    <row r="32" spans="1:22" ht="42.75">
      <c r="A32" s="97"/>
      <c r="B32" s="99"/>
      <c r="C32" s="99"/>
      <c r="D32" s="97"/>
      <c r="E32" s="97"/>
      <c r="F32" s="97"/>
      <c r="G32" s="84"/>
      <c r="H32" s="99"/>
      <c r="I32" s="11" t="s">
        <v>211</v>
      </c>
      <c r="J32" s="23" t="s">
        <v>63</v>
      </c>
      <c r="K32" s="23"/>
      <c r="L32" s="67">
        <v>1905022</v>
      </c>
      <c r="M32" s="65" t="s">
        <v>283</v>
      </c>
      <c r="N32" s="67">
        <v>190502200</v>
      </c>
      <c r="O32" s="65" t="s">
        <v>282</v>
      </c>
      <c r="P32" s="67">
        <v>12</v>
      </c>
      <c r="Q32" s="115"/>
      <c r="R32" s="115"/>
      <c r="S32" s="116"/>
      <c r="T32" s="27">
        <v>0</v>
      </c>
      <c r="U32" s="27">
        <v>0</v>
      </c>
      <c r="V32" s="79" t="s">
        <v>367</v>
      </c>
    </row>
    <row r="33" spans="1:22" ht="28.5">
      <c r="A33" s="97"/>
      <c r="B33" s="99"/>
      <c r="C33" s="99"/>
      <c r="D33" s="98"/>
      <c r="E33" s="98"/>
      <c r="F33" s="98"/>
      <c r="G33" s="84"/>
      <c r="H33" s="89"/>
      <c r="I33" s="11" t="s">
        <v>260</v>
      </c>
      <c r="J33" s="23" t="s">
        <v>262</v>
      </c>
      <c r="K33" s="23" t="s">
        <v>262</v>
      </c>
      <c r="L33" s="67" t="s">
        <v>262</v>
      </c>
      <c r="M33" s="65" t="s">
        <v>262</v>
      </c>
      <c r="N33" s="67" t="s">
        <v>262</v>
      </c>
      <c r="O33" s="65" t="s">
        <v>263</v>
      </c>
      <c r="P33" s="67" t="s">
        <v>262</v>
      </c>
      <c r="Q33" s="95"/>
      <c r="R33" s="95"/>
      <c r="S33" s="87"/>
      <c r="T33" s="27">
        <v>0</v>
      </c>
      <c r="U33" s="27">
        <v>0</v>
      </c>
      <c r="V33" s="79" t="s">
        <v>368</v>
      </c>
    </row>
    <row r="34" spans="1:22" ht="156.75">
      <c r="A34" s="97"/>
      <c r="B34" s="99"/>
      <c r="C34" s="99"/>
      <c r="D34" s="96"/>
      <c r="E34" s="96" t="s">
        <v>203</v>
      </c>
      <c r="F34" s="96" t="s">
        <v>203</v>
      </c>
      <c r="G34" s="84"/>
      <c r="H34" s="88" t="s">
        <v>23</v>
      </c>
      <c r="I34" s="11" t="s">
        <v>247</v>
      </c>
      <c r="J34" s="12"/>
      <c r="K34" s="12"/>
      <c r="L34" s="67"/>
      <c r="M34" s="65"/>
      <c r="N34" s="67"/>
      <c r="O34" s="65"/>
      <c r="P34" s="67"/>
      <c r="Q34" s="94">
        <v>1</v>
      </c>
      <c r="R34" s="94">
        <v>1</v>
      </c>
      <c r="S34" s="86">
        <f>(R34/Q34)*100</f>
        <v>100</v>
      </c>
      <c r="T34" s="27">
        <v>13200000</v>
      </c>
      <c r="U34" s="27">
        <v>4950000</v>
      </c>
      <c r="V34" s="79" t="s">
        <v>416</v>
      </c>
    </row>
    <row r="35" spans="1:22" ht="42.75">
      <c r="A35" s="98"/>
      <c r="B35" s="89"/>
      <c r="C35" s="89"/>
      <c r="D35" s="98"/>
      <c r="E35" s="98"/>
      <c r="F35" s="98"/>
      <c r="G35" s="85"/>
      <c r="H35" s="89"/>
      <c r="I35" s="11" t="s">
        <v>211</v>
      </c>
      <c r="J35" s="23" t="s">
        <v>63</v>
      </c>
      <c r="K35" s="23"/>
      <c r="L35" s="67">
        <v>1905022</v>
      </c>
      <c r="M35" s="65" t="s">
        <v>283</v>
      </c>
      <c r="N35" s="67">
        <v>190502200</v>
      </c>
      <c r="O35" s="65" t="s">
        <v>282</v>
      </c>
      <c r="P35" s="67">
        <v>12</v>
      </c>
      <c r="Q35" s="95"/>
      <c r="R35" s="95"/>
      <c r="S35" s="87"/>
      <c r="T35" s="27">
        <v>0</v>
      </c>
      <c r="U35" s="27">
        <v>0</v>
      </c>
      <c r="V35" s="79" t="s">
        <v>367</v>
      </c>
    </row>
    <row r="36" spans="1:22" ht="101.45" customHeight="1">
      <c r="A36" s="96" t="s">
        <v>39</v>
      </c>
      <c r="B36" s="92" t="s">
        <v>225</v>
      </c>
      <c r="C36" s="92" t="s">
        <v>226</v>
      </c>
      <c r="D36" s="96" t="s">
        <v>203</v>
      </c>
      <c r="E36" s="96"/>
      <c r="F36" s="96"/>
      <c r="G36" s="83" t="s">
        <v>61</v>
      </c>
      <c r="H36" s="88" t="s">
        <v>62</v>
      </c>
      <c r="I36" s="11" t="s">
        <v>106</v>
      </c>
      <c r="J36" s="12" t="s">
        <v>63</v>
      </c>
      <c r="K36" s="12" t="s">
        <v>64</v>
      </c>
      <c r="L36" s="67">
        <v>2201018</v>
      </c>
      <c r="M36" s="65" t="s">
        <v>65</v>
      </c>
      <c r="N36" s="67">
        <v>220101802</v>
      </c>
      <c r="O36" s="65" t="s">
        <v>66</v>
      </c>
      <c r="P36" s="67">
        <v>1</v>
      </c>
      <c r="Q36" s="94">
        <v>710</v>
      </c>
      <c r="R36" s="121">
        <v>0</v>
      </c>
      <c r="S36" s="119">
        <f>(R36/Q36)*100</f>
        <v>0</v>
      </c>
      <c r="T36" s="145">
        <v>0</v>
      </c>
      <c r="U36" s="145">
        <v>0</v>
      </c>
      <c r="V36" s="79" t="s">
        <v>363</v>
      </c>
    </row>
    <row r="37" spans="1:22" ht="28.5">
      <c r="A37" s="97"/>
      <c r="B37" s="100"/>
      <c r="C37" s="100"/>
      <c r="D37" s="98"/>
      <c r="E37" s="98"/>
      <c r="F37" s="98"/>
      <c r="G37" s="84"/>
      <c r="H37" s="89"/>
      <c r="I37" s="11" t="s">
        <v>260</v>
      </c>
      <c r="J37" s="23" t="s">
        <v>262</v>
      </c>
      <c r="K37" s="23" t="s">
        <v>262</v>
      </c>
      <c r="L37" s="68" t="s">
        <v>262</v>
      </c>
      <c r="M37" s="65" t="s">
        <v>262</v>
      </c>
      <c r="N37" s="68" t="s">
        <v>262</v>
      </c>
      <c r="O37" s="65" t="s">
        <v>262</v>
      </c>
      <c r="P37" s="68" t="s">
        <v>262</v>
      </c>
      <c r="Q37" s="95"/>
      <c r="R37" s="122"/>
      <c r="S37" s="120"/>
      <c r="T37" s="27">
        <v>0</v>
      </c>
      <c r="U37" s="27">
        <v>0</v>
      </c>
      <c r="V37" s="79" t="s">
        <v>368</v>
      </c>
    </row>
    <row r="38" spans="1:22" ht="342">
      <c r="A38" s="97"/>
      <c r="B38" s="100"/>
      <c r="C38" s="100"/>
      <c r="D38" s="11" t="s">
        <v>203</v>
      </c>
      <c r="E38" s="11"/>
      <c r="F38" s="11"/>
      <c r="G38" s="85"/>
      <c r="H38" s="75" t="s">
        <v>67</v>
      </c>
      <c r="I38" s="11" t="s">
        <v>106</v>
      </c>
      <c r="J38" s="63" t="s">
        <v>63</v>
      </c>
      <c r="K38" s="63" t="s">
        <v>64</v>
      </c>
      <c r="L38" s="67">
        <v>2201074</v>
      </c>
      <c r="M38" s="65" t="s">
        <v>68</v>
      </c>
      <c r="N38" s="67">
        <v>220107400</v>
      </c>
      <c r="O38" s="65" t="s">
        <v>352</v>
      </c>
      <c r="P38" s="67">
        <v>94</v>
      </c>
      <c r="Q38" s="68">
        <v>85</v>
      </c>
      <c r="R38" s="68">
        <v>94</v>
      </c>
      <c r="S38" s="78">
        <f t="shared" ref="S38:S43" si="2">(R38/Q38)*100</f>
        <v>110.58823529411765</v>
      </c>
      <c r="T38" s="145">
        <v>0</v>
      </c>
      <c r="U38" s="145">
        <v>0</v>
      </c>
      <c r="V38" s="79" t="s">
        <v>380</v>
      </c>
    </row>
    <row r="39" spans="1:22" ht="178.15" customHeight="1">
      <c r="A39" s="97"/>
      <c r="B39" s="100"/>
      <c r="C39" s="100"/>
      <c r="D39" s="11" t="s">
        <v>203</v>
      </c>
      <c r="E39" s="11"/>
      <c r="F39" s="11"/>
      <c r="G39" s="83" t="s">
        <v>70</v>
      </c>
      <c r="H39" s="75" t="s">
        <v>71</v>
      </c>
      <c r="I39" s="11" t="s">
        <v>106</v>
      </c>
      <c r="J39" s="23" t="s">
        <v>63</v>
      </c>
      <c r="K39" s="23" t="s">
        <v>64</v>
      </c>
      <c r="L39" s="67">
        <v>2201030</v>
      </c>
      <c r="M39" s="65" t="s">
        <v>72</v>
      </c>
      <c r="N39" s="67">
        <v>220103300</v>
      </c>
      <c r="O39" s="65" t="s">
        <v>73</v>
      </c>
      <c r="P39" s="67">
        <v>36000</v>
      </c>
      <c r="Q39" s="69">
        <v>3468</v>
      </c>
      <c r="R39" s="69">
        <v>2637</v>
      </c>
      <c r="S39" s="28">
        <f t="shared" si="2"/>
        <v>76.038062283737034</v>
      </c>
      <c r="T39" s="145">
        <v>0</v>
      </c>
      <c r="U39" s="145">
        <v>0</v>
      </c>
      <c r="V39" s="79" t="s">
        <v>381</v>
      </c>
    </row>
    <row r="40" spans="1:22" ht="178.15" customHeight="1">
      <c r="A40" s="97"/>
      <c r="B40" s="100"/>
      <c r="C40" s="100"/>
      <c r="D40" s="11"/>
      <c r="E40" s="11" t="s">
        <v>203</v>
      </c>
      <c r="F40" s="11" t="s">
        <v>203</v>
      </c>
      <c r="G40" s="84"/>
      <c r="H40" s="75" t="s">
        <v>74</v>
      </c>
      <c r="I40" s="11" t="s">
        <v>106</v>
      </c>
      <c r="J40" s="23" t="s">
        <v>63</v>
      </c>
      <c r="K40" s="23" t="s">
        <v>64</v>
      </c>
      <c r="L40" s="67">
        <v>2201030</v>
      </c>
      <c r="M40" s="65" t="s">
        <v>72</v>
      </c>
      <c r="N40" s="67">
        <v>220103300</v>
      </c>
      <c r="O40" s="65" t="s">
        <v>73</v>
      </c>
      <c r="P40" s="67">
        <v>36000</v>
      </c>
      <c r="Q40" s="69">
        <v>17000</v>
      </c>
      <c r="R40" s="69">
        <v>15412</v>
      </c>
      <c r="S40" s="28">
        <f t="shared" si="2"/>
        <v>90.658823529411762</v>
      </c>
      <c r="T40" s="145">
        <v>0</v>
      </c>
      <c r="U40" s="145">
        <v>0</v>
      </c>
      <c r="V40" s="79" t="s">
        <v>382</v>
      </c>
    </row>
    <row r="41" spans="1:22" ht="228">
      <c r="A41" s="97"/>
      <c r="B41" s="100"/>
      <c r="C41" s="100"/>
      <c r="D41" s="11"/>
      <c r="E41" s="11"/>
      <c r="F41" s="11" t="s">
        <v>203</v>
      </c>
      <c r="G41" s="84"/>
      <c r="H41" s="75" t="s">
        <v>75</v>
      </c>
      <c r="I41" s="11" t="s">
        <v>106</v>
      </c>
      <c r="J41" s="23" t="s">
        <v>63</v>
      </c>
      <c r="K41" s="23" t="s">
        <v>64</v>
      </c>
      <c r="L41" s="67">
        <v>2201030</v>
      </c>
      <c r="M41" s="65" t="s">
        <v>72</v>
      </c>
      <c r="N41" s="67">
        <v>220103300</v>
      </c>
      <c r="O41" s="65" t="s">
        <v>73</v>
      </c>
      <c r="P41" s="67">
        <v>36000</v>
      </c>
      <c r="Q41" s="69">
        <v>235</v>
      </c>
      <c r="R41" s="69">
        <v>103</v>
      </c>
      <c r="S41" s="28">
        <f t="shared" si="2"/>
        <v>43.829787234042556</v>
      </c>
      <c r="T41" s="145">
        <v>0</v>
      </c>
      <c r="U41" s="145">
        <v>0</v>
      </c>
      <c r="V41" s="79" t="s">
        <v>385</v>
      </c>
    </row>
    <row r="42" spans="1:22" ht="175.9" customHeight="1">
      <c r="A42" s="97"/>
      <c r="B42" s="100"/>
      <c r="C42" s="100"/>
      <c r="D42" s="11"/>
      <c r="E42" s="11" t="s">
        <v>203</v>
      </c>
      <c r="F42" s="11" t="s">
        <v>203</v>
      </c>
      <c r="G42" s="84"/>
      <c r="H42" s="75" t="s">
        <v>76</v>
      </c>
      <c r="I42" s="11" t="s">
        <v>106</v>
      </c>
      <c r="J42" s="23" t="s">
        <v>63</v>
      </c>
      <c r="K42" s="23" t="s">
        <v>64</v>
      </c>
      <c r="L42" s="67">
        <v>2201030</v>
      </c>
      <c r="M42" s="65" t="s">
        <v>72</v>
      </c>
      <c r="N42" s="67">
        <v>220103300</v>
      </c>
      <c r="O42" s="65" t="s">
        <v>73</v>
      </c>
      <c r="P42" s="67">
        <v>36000</v>
      </c>
      <c r="Q42" s="69">
        <v>15900</v>
      </c>
      <c r="R42" s="69">
        <v>13443</v>
      </c>
      <c r="S42" s="28">
        <f t="shared" si="2"/>
        <v>84.547169811320757</v>
      </c>
      <c r="T42" s="145">
        <v>0</v>
      </c>
      <c r="U42" s="145">
        <v>0</v>
      </c>
      <c r="V42" s="79" t="s">
        <v>383</v>
      </c>
    </row>
    <row r="43" spans="1:22" ht="175.9" customHeight="1">
      <c r="A43" s="97"/>
      <c r="B43" s="100"/>
      <c r="C43" s="100"/>
      <c r="D43" s="11"/>
      <c r="E43" s="11"/>
      <c r="F43" s="11" t="s">
        <v>203</v>
      </c>
      <c r="G43" s="84"/>
      <c r="H43" s="75" t="s">
        <v>77</v>
      </c>
      <c r="I43" s="11" t="s">
        <v>106</v>
      </c>
      <c r="J43" s="23" t="s">
        <v>63</v>
      </c>
      <c r="K43" s="23" t="s">
        <v>64</v>
      </c>
      <c r="L43" s="67">
        <v>2201030</v>
      </c>
      <c r="M43" s="65" t="s">
        <v>72</v>
      </c>
      <c r="N43" s="67">
        <v>220103300</v>
      </c>
      <c r="O43" s="65" t="s">
        <v>73</v>
      </c>
      <c r="P43" s="67">
        <v>36000</v>
      </c>
      <c r="Q43" s="69">
        <v>5100</v>
      </c>
      <c r="R43" s="69">
        <v>4960</v>
      </c>
      <c r="S43" s="28">
        <f t="shared" si="2"/>
        <v>97.254901960784309</v>
      </c>
      <c r="T43" s="145">
        <v>0</v>
      </c>
      <c r="U43" s="145">
        <v>0</v>
      </c>
      <c r="V43" s="79" t="s">
        <v>384</v>
      </c>
    </row>
    <row r="44" spans="1:22" ht="171">
      <c r="A44" s="97"/>
      <c r="B44" s="100"/>
      <c r="C44" s="100"/>
      <c r="D44" s="11"/>
      <c r="E44" s="11" t="s">
        <v>203</v>
      </c>
      <c r="F44" s="11" t="s">
        <v>203</v>
      </c>
      <c r="G44" s="84"/>
      <c r="H44" s="75" t="s">
        <v>78</v>
      </c>
      <c r="I44" s="11" t="s">
        <v>106</v>
      </c>
      <c r="J44" s="23" t="s">
        <v>63</v>
      </c>
      <c r="K44" s="23" t="s">
        <v>64</v>
      </c>
      <c r="L44" s="67">
        <v>2201030</v>
      </c>
      <c r="M44" s="65" t="s">
        <v>72</v>
      </c>
      <c r="N44" s="67">
        <v>220103300</v>
      </c>
      <c r="O44" s="65" t="s">
        <v>73</v>
      </c>
      <c r="P44" s="67">
        <v>36000</v>
      </c>
      <c r="Q44" s="69">
        <v>2697</v>
      </c>
      <c r="R44" s="69">
        <v>0</v>
      </c>
      <c r="S44" s="22">
        <f t="shared" ref="S44" si="3">(R44/Q44)*100</f>
        <v>0</v>
      </c>
      <c r="T44" s="145">
        <v>0</v>
      </c>
      <c r="U44" s="145">
        <v>0</v>
      </c>
      <c r="V44" s="79" t="s">
        <v>364</v>
      </c>
    </row>
    <row r="45" spans="1:22" ht="177.6" customHeight="1">
      <c r="A45" s="97"/>
      <c r="B45" s="100"/>
      <c r="C45" s="100"/>
      <c r="D45" s="11" t="s">
        <v>203</v>
      </c>
      <c r="E45" s="11" t="s">
        <v>203</v>
      </c>
      <c r="F45" s="11" t="s">
        <v>203</v>
      </c>
      <c r="G45" s="84"/>
      <c r="H45" s="75" t="s">
        <v>79</v>
      </c>
      <c r="I45" s="11" t="s">
        <v>106</v>
      </c>
      <c r="J45" s="23" t="s">
        <v>63</v>
      </c>
      <c r="K45" s="23" t="s">
        <v>64</v>
      </c>
      <c r="L45" s="67">
        <v>2201030</v>
      </c>
      <c r="M45" s="65" t="s">
        <v>72</v>
      </c>
      <c r="N45" s="67">
        <v>220103300</v>
      </c>
      <c r="O45" s="65" t="s">
        <v>73</v>
      </c>
      <c r="P45" s="67">
        <v>36000</v>
      </c>
      <c r="Q45" s="69">
        <v>2856</v>
      </c>
      <c r="R45" s="69">
        <v>0</v>
      </c>
      <c r="S45" s="28">
        <f>(R45/Q45)*100</f>
        <v>0</v>
      </c>
      <c r="T45" s="145">
        <v>0</v>
      </c>
      <c r="U45" s="145">
        <v>0</v>
      </c>
      <c r="V45" s="79" t="s">
        <v>386</v>
      </c>
    </row>
    <row r="46" spans="1:22" ht="99.75">
      <c r="A46" s="97"/>
      <c r="B46" s="100"/>
      <c r="C46" s="100"/>
      <c r="D46" s="11" t="s">
        <v>203</v>
      </c>
      <c r="E46" s="11" t="s">
        <v>203</v>
      </c>
      <c r="F46" s="11" t="s">
        <v>203</v>
      </c>
      <c r="G46" s="84"/>
      <c r="H46" s="75" t="s">
        <v>80</v>
      </c>
      <c r="I46" s="11" t="s">
        <v>106</v>
      </c>
      <c r="J46" s="23" t="s">
        <v>63</v>
      </c>
      <c r="K46" s="23" t="s">
        <v>64</v>
      </c>
      <c r="L46" s="67">
        <v>2201030</v>
      </c>
      <c r="M46" s="65" t="s">
        <v>72</v>
      </c>
      <c r="N46" s="67">
        <v>220103300</v>
      </c>
      <c r="O46" s="65" t="s">
        <v>73</v>
      </c>
      <c r="P46" s="67">
        <v>36000</v>
      </c>
      <c r="Q46" s="69">
        <v>4328</v>
      </c>
      <c r="R46" s="69">
        <v>0</v>
      </c>
      <c r="S46" s="28">
        <f>(R46/Q46)*100</f>
        <v>0</v>
      </c>
      <c r="T46" s="145">
        <v>0</v>
      </c>
      <c r="U46" s="145">
        <v>0</v>
      </c>
      <c r="V46" s="79" t="s">
        <v>365</v>
      </c>
    </row>
    <row r="47" spans="1:22" ht="57">
      <c r="A47" s="97"/>
      <c r="B47" s="100"/>
      <c r="C47" s="100"/>
      <c r="D47" s="11" t="s">
        <v>203</v>
      </c>
      <c r="E47" s="11" t="s">
        <v>203</v>
      </c>
      <c r="F47" s="11" t="s">
        <v>203</v>
      </c>
      <c r="G47" s="85"/>
      <c r="H47" s="75" t="s">
        <v>81</v>
      </c>
      <c r="I47" s="11" t="s">
        <v>106</v>
      </c>
      <c r="J47" s="17"/>
      <c r="K47" s="17"/>
      <c r="L47" s="68"/>
      <c r="M47" s="67"/>
      <c r="N47" s="67"/>
      <c r="O47" s="67"/>
      <c r="P47" s="67"/>
      <c r="Q47" s="69">
        <v>1</v>
      </c>
      <c r="R47" s="69">
        <v>1</v>
      </c>
      <c r="S47" s="22">
        <f>(R47/Q47)*100</f>
        <v>100</v>
      </c>
      <c r="T47" s="145">
        <v>0</v>
      </c>
      <c r="U47" s="145">
        <v>0</v>
      </c>
      <c r="V47" s="79" t="s">
        <v>387</v>
      </c>
    </row>
    <row r="48" spans="1:22" ht="99.75">
      <c r="A48" s="97"/>
      <c r="B48" s="100"/>
      <c r="C48" s="100"/>
      <c r="D48" s="11" t="s">
        <v>203</v>
      </c>
      <c r="E48" s="11" t="s">
        <v>203</v>
      </c>
      <c r="F48" s="11" t="s">
        <v>203</v>
      </c>
      <c r="G48" s="83" t="s">
        <v>213</v>
      </c>
      <c r="H48" s="75" t="s">
        <v>82</v>
      </c>
      <c r="I48" s="11" t="s">
        <v>106</v>
      </c>
      <c r="J48" s="12" t="s">
        <v>63</v>
      </c>
      <c r="K48" s="12" t="s">
        <v>64</v>
      </c>
      <c r="L48" s="67">
        <v>2201074</v>
      </c>
      <c r="M48" s="65" t="s">
        <v>68</v>
      </c>
      <c r="N48" s="67">
        <v>220107400</v>
      </c>
      <c r="O48" s="65" t="s">
        <v>69</v>
      </c>
      <c r="P48" s="67">
        <v>1814</v>
      </c>
      <c r="Q48" s="68">
        <v>1</v>
      </c>
      <c r="R48" s="68">
        <v>1</v>
      </c>
      <c r="S48" s="22">
        <f>(R48/Q48)*100</f>
        <v>100</v>
      </c>
      <c r="T48" s="145">
        <v>0</v>
      </c>
      <c r="U48" s="145">
        <v>0</v>
      </c>
      <c r="V48" s="79" t="s">
        <v>388</v>
      </c>
    </row>
    <row r="49" spans="1:22" ht="116.45" customHeight="1">
      <c r="A49" s="97"/>
      <c r="B49" s="100"/>
      <c r="C49" s="100"/>
      <c r="D49" s="11" t="s">
        <v>203</v>
      </c>
      <c r="E49" s="11" t="s">
        <v>203</v>
      </c>
      <c r="F49" s="11" t="s">
        <v>203</v>
      </c>
      <c r="G49" s="85"/>
      <c r="H49" s="75" t="s">
        <v>83</v>
      </c>
      <c r="I49" s="11" t="s">
        <v>106</v>
      </c>
      <c r="J49" s="12" t="s">
        <v>63</v>
      </c>
      <c r="K49" s="12" t="s">
        <v>64</v>
      </c>
      <c r="L49" s="67">
        <v>2201006</v>
      </c>
      <c r="M49" s="65" t="s">
        <v>84</v>
      </c>
      <c r="N49" s="67">
        <v>220100600</v>
      </c>
      <c r="O49" s="65" t="s">
        <v>85</v>
      </c>
      <c r="P49" s="67">
        <v>54</v>
      </c>
      <c r="Q49" s="68">
        <v>54</v>
      </c>
      <c r="R49" s="68">
        <v>54</v>
      </c>
      <c r="S49" s="22">
        <f t="shared" ref="S49:S53" si="4">(R49/Q49)*100</f>
        <v>100</v>
      </c>
      <c r="T49" s="145">
        <v>0</v>
      </c>
      <c r="U49" s="145">
        <v>0</v>
      </c>
      <c r="V49" s="79" t="s">
        <v>389</v>
      </c>
    </row>
    <row r="50" spans="1:22" ht="270.75">
      <c r="A50" s="97"/>
      <c r="B50" s="100"/>
      <c r="C50" s="100"/>
      <c r="D50" s="11" t="s">
        <v>203</v>
      </c>
      <c r="E50" s="11" t="s">
        <v>203</v>
      </c>
      <c r="F50" s="11" t="s">
        <v>203</v>
      </c>
      <c r="G50" s="83" t="s">
        <v>86</v>
      </c>
      <c r="H50" s="75" t="s">
        <v>87</v>
      </c>
      <c r="I50" s="11" t="s">
        <v>106</v>
      </c>
      <c r="J50" s="23" t="s">
        <v>63</v>
      </c>
      <c r="K50" s="23" t="s">
        <v>256</v>
      </c>
      <c r="L50" s="67">
        <v>2201074</v>
      </c>
      <c r="M50" s="65" t="s">
        <v>257</v>
      </c>
      <c r="N50" s="67">
        <v>220107400</v>
      </c>
      <c r="O50" s="65" t="s">
        <v>258</v>
      </c>
      <c r="P50" s="67">
        <v>1814</v>
      </c>
      <c r="Q50" s="67">
        <v>1</v>
      </c>
      <c r="R50" s="67">
        <v>1</v>
      </c>
      <c r="S50" s="22">
        <f>(R50/Q50)*100</f>
        <v>100</v>
      </c>
      <c r="T50" s="145">
        <v>0</v>
      </c>
      <c r="U50" s="145">
        <v>0</v>
      </c>
      <c r="V50" s="79" t="s">
        <v>390</v>
      </c>
    </row>
    <row r="51" spans="1:22" ht="99.75">
      <c r="A51" s="97"/>
      <c r="B51" s="100"/>
      <c r="C51" s="100"/>
      <c r="D51" s="11" t="s">
        <v>203</v>
      </c>
      <c r="E51" s="11" t="s">
        <v>203</v>
      </c>
      <c r="F51" s="11" t="s">
        <v>203</v>
      </c>
      <c r="G51" s="84"/>
      <c r="H51" s="75" t="s">
        <v>88</v>
      </c>
      <c r="I51" s="11" t="s">
        <v>106</v>
      </c>
      <c r="J51" s="23" t="s">
        <v>63</v>
      </c>
      <c r="K51" s="23" t="s">
        <v>256</v>
      </c>
      <c r="L51" s="67">
        <v>2201074</v>
      </c>
      <c r="M51" s="65" t="s">
        <v>257</v>
      </c>
      <c r="N51" s="67">
        <v>220107400</v>
      </c>
      <c r="O51" s="65" t="s">
        <v>258</v>
      </c>
      <c r="P51" s="67">
        <v>1814</v>
      </c>
      <c r="Q51" s="68">
        <v>1</v>
      </c>
      <c r="R51" s="68">
        <v>1</v>
      </c>
      <c r="S51" s="22">
        <f>(R51/Q51)*100</f>
        <v>100</v>
      </c>
      <c r="T51" s="145">
        <v>0</v>
      </c>
      <c r="U51" s="145">
        <v>0</v>
      </c>
      <c r="V51" s="79" t="s">
        <v>391</v>
      </c>
    </row>
    <row r="52" spans="1:22" ht="99.75">
      <c r="A52" s="97"/>
      <c r="B52" s="100"/>
      <c r="C52" s="100"/>
      <c r="D52" s="11" t="s">
        <v>203</v>
      </c>
      <c r="E52" s="11" t="s">
        <v>203</v>
      </c>
      <c r="F52" s="11" t="s">
        <v>203</v>
      </c>
      <c r="G52" s="84"/>
      <c r="H52" s="75" t="s">
        <v>89</v>
      </c>
      <c r="I52" s="11" t="s">
        <v>106</v>
      </c>
      <c r="J52" s="23" t="s">
        <v>63</v>
      </c>
      <c r="K52" s="23" t="s">
        <v>256</v>
      </c>
      <c r="L52" s="67">
        <v>2201074</v>
      </c>
      <c r="M52" s="65" t="s">
        <v>257</v>
      </c>
      <c r="N52" s="67">
        <v>220107400</v>
      </c>
      <c r="O52" s="65" t="s">
        <v>258</v>
      </c>
      <c r="P52" s="67">
        <v>1814</v>
      </c>
      <c r="Q52" s="67">
        <v>1</v>
      </c>
      <c r="R52" s="67">
        <v>1</v>
      </c>
      <c r="S52" s="22">
        <f>(R52/Q52)*100</f>
        <v>100</v>
      </c>
      <c r="T52" s="145">
        <v>0</v>
      </c>
      <c r="U52" s="145">
        <v>0</v>
      </c>
      <c r="V52" s="79" t="s">
        <v>392</v>
      </c>
    </row>
    <row r="53" spans="1:22" ht="99.75">
      <c r="A53" s="97"/>
      <c r="B53" s="100"/>
      <c r="C53" s="100"/>
      <c r="D53" s="11" t="s">
        <v>203</v>
      </c>
      <c r="E53" s="11" t="s">
        <v>203</v>
      </c>
      <c r="F53" s="11" t="s">
        <v>203</v>
      </c>
      <c r="G53" s="85"/>
      <c r="H53" s="75" t="s">
        <v>90</v>
      </c>
      <c r="I53" s="11" t="s">
        <v>106</v>
      </c>
      <c r="J53" s="23" t="s">
        <v>63</v>
      </c>
      <c r="K53" s="23" t="s">
        <v>256</v>
      </c>
      <c r="L53" s="67">
        <v>2201074</v>
      </c>
      <c r="M53" s="65" t="s">
        <v>257</v>
      </c>
      <c r="N53" s="67">
        <v>220107400</v>
      </c>
      <c r="O53" s="65" t="s">
        <v>258</v>
      </c>
      <c r="P53" s="67">
        <v>1814</v>
      </c>
      <c r="Q53" s="67">
        <v>1</v>
      </c>
      <c r="R53" s="67">
        <v>0</v>
      </c>
      <c r="S53" s="22">
        <f t="shared" si="4"/>
        <v>0</v>
      </c>
      <c r="T53" s="145">
        <v>0</v>
      </c>
      <c r="U53" s="145">
        <v>0</v>
      </c>
      <c r="V53" s="79" t="s">
        <v>393</v>
      </c>
    </row>
    <row r="54" spans="1:22" ht="99.6" customHeight="1">
      <c r="A54" s="97"/>
      <c r="B54" s="100"/>
      <c r="C54" s="100"/>
      <c r="D54" s="11" t="s">
        <v>203</v>
      </c>
      <c r="E54" s="11" t="s">
        <v>203</v>
      </c>
      <c r="F54" s="11" t="s">
        <v>203</v>
      </c>
      <c r="G54" s="18" t="s">
        <v>91</v>
      </c>
      <c r="H54" s="74" t="s">
        <v>92</v>
      </c>
      <c r="I54" s="11" t="s">
        <v>106</v>
      </c>
      <c r="J54" s="12"/>
      <c r="K54" s="12"/>
      <c r="L54" s="67"/>
      <c r="M54" s="65"/>
      <c r="N54" s="67"/>
      <c r="O54" s="65"/>
      <c r="P54" s="67"/>
      <c r="Q54" s="68">
        <v>8</v>
      </c>
      <c r="R54" s="67">
        <v>3</v>
      </c>
      <c r="S54" s="16">
        <f>(R54/Q54)*100</f>
        <v>37.5</v>
      </c>
      <c r="T54" s="27">
        <v>0</v>
      </c>
      <c r="U54" s="27">
        <v>0</v>
      </c>
      <c r="V54" s="79" t="s">
        <v>394</v>
      </c>
    </row>
    <row r="55" spans="1:22" ht="128.25">
      <c r="A55" s="97"/>
      <c r="B55" s="100"/>
      <c r="C55" s="100"/>
      <c r="D55" s="11" t="s">
        <v>203</v>
      </c>
      <c r="E55" s="11"/>
      <c r="F55" s="11"/>
      <c r="G55" s="83" t="s">
        <v>93</v>
      </c>
      <c r="H55" s="75" t="s">
        <v>94</v>
      </c>
      <c r="I55" s="11" t="s">
        <v>106</v>
      </c>
      <c r="J55" s="12" t="s">
        <v>262</v>
      </c>
      <c r="K55" s="12" t="s">
        <v>262</v>
      </c>
      <c r="L55" s="68" t="s">
        <v>262</v>
      </c>
      <c r="M55" s="65" t="s">
        <v>262</v>
      </c>
      <c r="N55" s="68" t="s">
        <v>262</v>
      </c>
      <c r="O55" s="65" t="s">
        <v>262</v>
      </c>
      <c r="P55" s="68" t="s">
        <v>262</v>
      </c>
      <c r="Q55" s="67">
        <v>12</v>
      </c>
      <c r="R55" s="67">
        <v>12</v>
      </c>
      <c r="S55" s="22">
        <f t="shared" ref="S55:S59" si="5">(R55/Q55)*100</f>
        <v>100</v>
      </c>
      <c r="T55" s="27">
        <v>0</v>
      </c>
      <c r="U55" s="27">
        <v>0</v>
      </c>
      <c r="V55" s="79" t="s">
        <v>395</v>
      </c>
    </row>
    <row r="56" spans="1:22" ht="99.75">
      <c r="A56" s="97"/>
      <c r="B56" s="100"/>
      <c r="C56" s="100"/>
      <c r="D56" s="11" t="s">
        <v>203</v>
      </c>
      <c r="E56" s="11"/>
      <c r="F56" s="11"/>
      <c r="G56" s="85"/>
      <c r="H56" s="75" t="s">
        <v>95</v>
      </c>
      <c r="I56" s="11" t="s">
        <v>106</v>
      </c>
      <c r="J56" s="23" t="s">
        <v>63</v>
      </c>
      <c r="K56" s="23" t="s">
        <v>256</v>
      </c>
      <c r="L56" s="67">
        <v>2201074</v>
      </c>
      <c r="M56" s="65" t="s">
        <v>257</v>
      </c>
      <c r="N56" s="67">
        <v>220107400</v>
      </c>
      <c r="O56" s="65" t="s">
        <v>258</v>
      </c>
      <c r="P56" s="67">
        <v>1814</v>
      </c>
      <c r="Q56" s="67">
        <v>120</v>
      </c>
      <c r="R56" s="67">
        <v>120</v>
      </c>
      <c r="S56" s="22">
        <f t="shared" si="5"/>
        <v>100</v>
      </c>
      <c r="T56" s="145">
        <v>0</v>
      </c>
      <c r="U56" s="145">
        <v>0</v>
      </c>
      <c r="V56" s="79" t="s">
        <v>396</v>
      </c>
    </row>
    <row r="57" spans="1:22" s="8" customFormat="1" ht="85.5">
      <c r="A57" s="97"/>
      <c r="B57" s="100"/>
      <c r="C57" s="100"/>
      <c r="D57" s="11" t="s">
        <v>203</v>
      </c>
      <c r="E57" s="11" t="s">
        <v>203</v>
      </c>
      <c r="F57" s="11" t="s">
        <v>203</v>
      </c>
      <c r="G57" s="83" t="s">
        <v>96</v>
      </c>
      <c r="H57" s="75" t="s">
        <v>97</v>
      </c>
      <c r="I57" s="11" t="s">
        <v>248</v>
      </c>
      <c r="J57" s="23" t="s">
        <v>285</v>
      </c>
      <c r="K57" s="66" t="s">
        <v>353</v>
      </c>
      <c r="L57" s="67">
        <v>2201062</v>
      </c>
      <c r="M57" s="65" t="s">
        <v>332</v>
      </c>
      <c r="N57" s="67"/>
      <c r="O57" s="65" t="s">
        <v>333</v>
      </c>
      <c r="P57" s="67">
        <v>54</v>
      </c>
      <c r="Q57" s="67">
        <v>15</v>
      </c>
      <c r="R57" s="67">
        <v>20</v>
      </c>
      <c r="S57" s="28">
        <f t="shared" si="5"/>
        <v>133.33333333333331</v>
      </c>
      <c r="T57" s="27">
        <v>180164000</v>
      </c>
      <c r="U57" s="27">
        <v>180164000</v>
      </c>
      <c r="V57" s="79" t="s">
        <v>374</v>
      </c>
    </row>
    <row r="58" spans="1:22" ht="71.25">
      <c r="A58" s="97"/>
      <c r="B58" s="100"/>
      <c r="C58" s="100"/>
      <c r="D58" s="11"/>
      <c r="E58" s="11" t="s">
        <v>203</v>
      </c>
      <c r="F58" s="11" t="s">
        <v>203</v>
      </c>
      <c r="G58" s="85"/>
      <c r="H58" s="75" t="s">
        <v>98</v>
      </c>
      <c r="I58" s="11" t="s">
        <v>248</v>
      </c>
      <c r="J58" s="4"/>
      <c r="K58" s="4"/>
      <c r="L58" s="67"/>
      <c r="M58" s="67"/>
      <c r="N58" s="67"/>
      <c r="O58" s="67"/>
      <c r="P58" s="67"/>
      <c r="Q58" s="67">
        <v>0</v>
      </c>
      <c r="R58" s="67">
        <v>0</v>
      </c>
      <c r="S58" s="22">
        <v>0</v>
      </c>
      <c r="T58" s="145">
        <v>0</v>
      </c>
      <c r="U58" s="145">
        <v>0</v>
      </c>
      <c r="V58" s="79" t="s">
        <v>377</v>
      </c>
    </row>
    <row r="59" spans="1:22" ht="71.25">
      <c r="A59" s="97"/>
      <c r="B59" s="100"/>
      <c r="C59" s="100"/>
      <c r="D59" s="11" t="s">
        <v>203</v>
      </c>
      <c r="E59" s="11" t="s">
        <v>203</v>
      </c>
      <c r="F59" s="11" t="s">
        <v>203</v>
      </c>
      <c r="G59" s="83" t="s">
        <v>99</v>
      </c>
      <c r="H59" s="75" t="s">
        <v>100</v>
      </c>
      <c r="I59" s="11" t="s">
        <v>248</v>
      </c>
      <c r="J59" s="12" t="s">
        <v>285</v>
      </c>
      <c r="K59" s="12" t="s">
        <v>334</v>
      </c>
      <c r="L59" s="67">
        <v>3301068</v>
      </c>
      <c r="M59" s="65" t="s">
        <v>335</v>
      </c>
      <c r="N59" s="67"/>
      <c r="O59" s="65" t="s">
        <v>336</v>
      </c>
      <c r="P59" s="67">
        <v>10</v>
      </c>
      <c r="Q59" s="67">
        <v>2</v>
      </c>
      <c r="R59" s="67">
        <v>4</v>
      </c>
      <c r="S59" s="22">
        <f t="shared" si="5"/>
        <v>200</v>
      </c>
      <c r="T59" s="27">
        <v>2550000000</v>
      </c>
      <c r="U59" s="27">
        <v>2550000000</v>
      </c>
      <c r="V59" s="79" t="s">
        <v>375</v>
      </c>
    </row>
    <row r="60" spans="1:22" ht="84" customHeight="1">
      <c r="A60" s="97"/>
      <c r="B60" s="100"/>
      <c r="C60" s="100"/>
      <c r="D60" s="11" t="s">
        <v>203</v>
      </c>
      <c r="E60" s="11" t="s">
        <v>203</v>
      </c>
      <c r="F60" s="11" t="s">
        <v>203</v>
      </c>
      <c r="G60" s="84"/>
      <c r="H60" s="75" t="s">
        <v>101</v>
      </c>
      <c r="I60" s="11" t="s">
        <v>248</v>
      </c>
      <c r="J60" s="12"/>
      <c r="K60" s="12"/>
      <c r="L60" s="67"/>
      <c r="M60" s="65"/>
      <c r="N60" s="67"/>
      <c r="O60" s="65"/>
      <c r="P60" s="67"/>
      <c r="Q60" s="67">
        <v>0</v>
      </c>
      <c r="R60" s="67">
        <v>0</v>
      </c>
      <c r="S60" s="22">
        <v>0</v>
      </c>
      <c r="T60" s="27">
        <v>0</v>
      </c>
      <c r="U60" s="27">
        <v>0</v>
      </c>
      <c r="V60" s="79" t="s">
        <v>377</v>
      </c>
    </row>
    <row r="61" spans="1:22" ht="84" customHeight="1">
      <c r="A61" s="97"/>
      <c r="B61" s="100"/>
      <c r="C61" s="100"/>
      <c r="D61" s="11"/>
      <c r="E61" s="11" t="s">
        <v>203</v>
      </c>
      <c r="F61" s="11" t="s">
        <v>203</v>
      </c>
      <c r="G61" s="85"/>
      <c r="H61" s="75" t="s">
        <v>102</v>
      </c>
      <c r="I61" s="11" t="s">
        <v>248</v>
      </c>
      <c r="J61" s="12"/>
      <c r="K61" s="12"/>
      <c r="L61" s="67"/>
      <c r="M61" s="65"/>
      <c r="N61" s="67"/>
      <c r="O61" s="65"/>
      <c r="P61" s="67"/>
      <c r="Q61" s="68">
        <v>0</v>
      </c>
      <c r="R61" s="68">
        <v>0</v>
      </c>
      <c r="S61" s="22">
        <v>0</v>
      </c>
      <c r="T61" s="145">
        <v>0</v>
      </c>
      <c r="U61" s="145">
        <v>0</v>
      </c>
      <c r="V61" s="79" t="s">
        <v>377</v>
      </c>
    </row>
    <row r="62" spans="1:22" ht="114">
      <c r="A62" s="97"/>
      <c r="B62" s="100"/>
      <c r="C62" s="100"/>
      <c r="D62" s="5" t="s">
        <v>203</v>
      </c>
      <c r="E62" s="5" t="s">
        <v>203</v>
      </c>
      <c r="F62" s="5" t="s">
        <v>203</v>
      </c>
      <c r="G62" s="83" t="s">
        <v>103</v>
      </c>
      <c r="H62" s="75" t="s">
        <v>104</v>
      </c>
      <c r="I62" s="11" t="s">
        <v>105</v>
      </c>
      <c r="J62" s="23" t="s">
        <v>63</v>
      </c>
      <c r="K62" s="23" t="s">
        <v>273</v>
      </c>
      <c r="L62" s="67">
        <v>3301085</v>
      </c>
      <c r="M62" s="65" t="s">
        <v>274</v>
      </c>
      <c r="N62" s="67">
        <v>330108500</v>
      </c>
      <c r="O62" s="65" t="s">
        <v>275</v>
      </c>
      <c r="P62" s="67">
        <v>270958</v>
      </c>
      <c r="Q62" s="67">
        <v>1</v>
      </c>
      <c r="R62" s="67">
        <v>1</v>
      </c>
      <c r="S62" s="22">
        <f t="shared" ref="S62:S73" si="6">(R62/Q62)*100</f>
        <v>100</v>
      </c>
      <c r="T62" s="145">
        <v>11540000</v>
      </c>
      <c r="U62" s="145">
        <v>11540000</v>
      </c>
      <c r="V62" s="79" t="s">
        <v>427</v>
      </c>
    </row>
    <row r="63" spans="1:22" ht="86.25" customHeight="1">
      <c r="A63" s="97"/>
      <c r="B63" s="93"/>
      <c r="C63" s="93"/>
      <c r="D63" s="11" t="s">
        <v>203</v>
      </c>
      <c r="E63" s="11" t="s">
        <v>203</v>
      </c>
      <c r="F63" s="11" t="s">
        <v>203</v>
      </c>
      <c r="G63" s="85"/>
      <c r="H63" s="75" t="s">
        <v>107</v>
      </c>
      <c r="I63" s="11" t="s">
        <v>105</v>
      </c>
      <c r="J63" s="12" t="s">
        <v>63</v>
      </c>
      <c r="K63" s="12" t="s">
        <v>273</v>
      </c>
      <c r="L63" s="67">
        <v>3301073</v>
      </c>
      <c r="M63" s="65" t="s">
        <v>276</v>
      </c>
      <c r="N63" s="67">
        <v>330107301</v>
      </c>
      <c r="O63" s="65" t="s">
        <v>277</v>
      </c>
      <c r="P63" s="67">
        <v>1800</v>
      </c>
      <c r="Q63" s="67">
        <v>20</v>
      </c>
      <c r="R63" s="67">
        <v>3</v>
      </c>
      <c r="S63" s="22">
        <f>(R63/Q63)*100</f>
        <v>15</v>
      </c>
      <c r="T63" s="145">
        <v>0</v>
      </c>
      <c r="U63" s="145">
        <v>0</v>
      </c>
      <c r="V63" s="79" t="s">
        <v>428</v>
      </c>
    </row>
    <row r="64" spans="1:22" ht="142.5">
      <c r="A64" s="97"/>
      <c r="B64" s="83" t="s">
        <v>227</v>
      </c>
      <c r="C64" s="83" t="s">
        <v>228</v>
      </c>
      <c r="D64" s="5" t="s">
        <v>203</v>
      </c>
      <c r="E64" s="5" t="s">
        <v>203</v>
      </c>
      <c r="F64" s="5" t="s">
        <v>203</v>
      </c>
      <c r="G64" s="12" t="s">
        <v>108</v>
      </c>
      <c r="H64" s="75" t="s">
        <v>109</v>
      </c>
      <c r="I64" s="11" t="s">
        <v>211</v>
      </c>
      <c r="J64" s="12" t="s">
        <v>63</v>
      </c>
      <c r="K64" s="12"/>
      <c r="L64" s="68" t="s">
        <v>290</v>
      </c>
      <c r="M64" s="65" t="s">
        <v>289</v>
      </c>
      <c r="N64" s="68" t="s">
        <v>292</v>
      </c>
      <c r="O64" s="65" t="s">
        <v>291</v>
      </c>
      <c r="P64" s="67">
        <v>1</v>
      </c>
      <c r="Q64" s="67">
        <v>1</v>
      </c>
      <c r="R64" s="67">
        <v>0</v>
      </c>
      <c r="S64" s="22">
        <f t="shared" si="6"/>
        <v>0</v>
      </c>
      <c r="T64" s="27">
        <v>0</v>
      </c>
      <c r="U64" s="27">
        <v>0</v>
      </c>
      <c r="V64" s="79" t="s">
        <v>367</v>
      </c>
    </row>
    <row r="65" spans="1:22" ht="142.5">
      <c r="A65" s="97"/>
      <c r="B65" s="84"/>
      <c r="C65" s="84"/>
      <c r="D65" s="5" t="s">
        <v>203</v>
      </c>
      <c r="E65" s="5" t="s">
        <v>203</v>
      </c>
      <c r="F65" s="5" t="s">
        <v>203</v>
      </c>
      <c r="G65" s="12" t="s">
        <v>337</v>
      </c>
      <c r="H65" s="75" t="s">
        <v>111</v>
      </c>
      <c r="I65" s="11" t="s">
        <v>211</v>
      </c>
      <c r="J65" s="12" t="s">
        <v>63</v>
      </c>
      <c r="K65" s="12"/>
      <c r="L65" s="67">
        <v>4102022</v>
      </c>
      <c r="M65" s="65" t="s">
        <v>293</v>
      </c>
      <c r="N65" s="67" t="s">
        <v>294</v>
      </c>
      <c r="O65" s="65" t="s">
        <v>295</v>
      </c>
      <c r="P65" s="67">
        <v>64</v>
      </c>
      <c r="Q65" s="67">
        <v>1</v>
      </c>
      <c r="R65" s="67">
        <v>0.3</v>
      </c>
      <c r="S65" s="22">
        <f t="shared" si="6"/>
        <v>30</v>
      </c>
      <c r="T65" s="27">
        <v>0</v>
      </c>
      <c r="U65" s="27">
        <v>0</v>
      </c>
      <c r="V65" s="79" t="s">
        <v>429</v>
      </c>
    </row>
    <row r="66" spans="1:22" ht="114">
      <c r="A66" s="97"/>
      <c r="B66" s="84"/>
      <c r="C66" s="84"/>
      <c r="D66" s="5" t="s">
        <v>203</v>
      </c>
      <c r="E66" s="5" t="s">
        <v>203</v>
      </c>
      <c r="F66" s="5" t="s">
        <v>203</v>
      </c>
      <c r="G66" s="12" t="s">
        <v>110</v>
      </c>
      <c r="H66" s="75" t="s">
        <v>111</v>
      </c>
      <c r="I66" s="11" t="s">
        <v>211</v>
      </c>
      <c r="J66" s="12" t="s">
        <v>63</v>
      </c>
      <c r="K66" s="12"/>
      <c r="L66" s="68" t="s">
        <v>298</v>
      </c>
      <c r="M66" s="65" t="s">
        <v>296</v>
      </c>
      <c r="N66" s="68" t="s">
        <v>299</v>
      </c>
      <c r="O66" s="65" t="s">
        <v>297</v>
      </c>
      <c r="P66" s="67">
        <v>1</v>
      </c>
      <c r="Q66" s="67">
        <v>1</v>
      </c>
      <c r="R66" s="67">
        <v>0.3</v>
      </c>
      <c r="S66" s="22">
        <f t="shared" si="6"/>
        <v>30</v>
      </c>
      <c r="T66" s="27">
        <v>0</v>
      </c>
      <c r="U66" s="27">
        <v>0</v>
      </c>
      <c r="V66" s="79" t="s">
        <v>429</v>
      </c>
    </row>
    <row r="67" spans="1:22" ht="228">
      <c r="A67" s="97"/>
      <c r="B67" s="84"/>
      <c r="C67" s="84"/>
      <c r="D67" s="5" t="s">
        <v>203</v>
      </c>
      <c r="E67" s="5" t="s">
        <v>203</v>
      </c>
      <c r="F67" s="5" t="s">
        <v>203</v>
      </c>
      <c r="G67" s="83" t="s">
        <v>112</v>
      </c>
      <c r="H67" s="75" t="s">
        <v>113</v>
      </c>
      <c r="I67" s="11" t="s">
        <v>211</v>
      </c>
      <c r="J67" s="23" t="s">
        <v>63</v>
      </c>
      <c r="K67" s="23"/>
      <c r="L67" s="67">
        <v>4102022</v>
      </c>
      <c r="M67" s="65" t="s">
        <v>293</v>
      </c>
      <c r="N67" s="67" t="s">
        <v>294</v>
      </c>
      <c r="O67" s="65" t="s">
        <v>295</v>
      </c>
      <c r="P67" s="67">
        <v>64</v>
      </c>
      <c r="Q67" s="67">
        <v>1</v>
      </c>
      <c r="R67" s="67">
        <v>0.5</v>
      </c>
      <c r="S67" s="22">
        <f t="shared" si="6"/>
        <v>50</v>
      </c>
      <c r="T67" s="145">
        <f>2885000*4/2</f>
        <v>5770000</v>
      </c>
      <c r="U67" s="145">
        <f>8655000/2</f>
        <v>4327500</v>
      </c>
      <c r="V67" s="79" t="s">
        <v>430</v>
      </c>
    </row>
    <row r="68" spans="1:22" ht="228">
      <c r="A68" s="97"/>
      <c r="B68" s="85"/>
      <c r="C68" s="85"/>
      <c r="D68" s="5" t="s">
        <v>203</v>
      </c>
      <c r="E68" s="5" t="s">
        <v>203</v>
      </c>
      <c r="F68" s="5" t="s">
        <v>203</v>
      </c>
      <c r="G68" s="85"/>
      <c r="H68" s="75" t="s">
        <v>114</v>
      </c>
      <c r="I68" s="11" t="s">
        <v>211</v>
      </c>
      <c r="J68" s="23" t="s">
        <v>63</v>
      </c>
      <c r="K68" s="23"/>
      <c r="L68" s="67">
        <v>4102022</v>
      </c>
      <c r="M68" s="65" t="s">
        <v>293</v>
      </c>
      <c r="N68" s="67" t="s">
        <v>294</v>
      </c>
      <c r="O68" s="65" t="s">
        <v>295</v>
      </c>
      <c r="P68" s="67">
        <v>64</v>
      </c>
      <c r="Q68" s="67">
        <v>1</v>
      </c>
      <c r="R68" s="67">
        <v>0.5</v>
      </c>
      <c r="S68" s="22">
        <f t="shared" si="6"/>
        <v>50</v>
      </c>
      <c r="T68" s="145">
        <f>2885000*4/2</f>
        <v>5770000</v>
      </c>
      <c r="U68" s="145">
        <f>8655000/2</f>
        <v>4327500</v>
      </c>
      <c r="V68" s="79" t="s">
        <v>431</v>
      </c>
    </row>
    <row r="69" spans="1:22" ht="142.5">
      <c r="A69" s="97"/>
      <c r="B69" s="83" t="s">
        <v>229</v>
      </c>
      <c r="C69" s="83" t="s">
        <v>230</v>
      </c>
      <c r="D69" s="11" t="s">
        <v>203</v>
      </c>
      <c r="E69" s="11" t="s">
        <v>203</v>
      </c>
      <c r="F69" s="11" t="s">
        <v>203</v>
      </c>
      <c r="G69" s="12" t="s">
        <v>115</v>
      </c>
      <c r="H69" s="75" t="s">
        <v>92</v>
      </c>
      <c r="I69" s="11" t="s">
        <v>106</v>
      </c>
      <c r="J69" s="12"/>
      <c r="K69" s="12"/>
      <c r="L69" s="67"/>
      <c r="M69" s="65"/>
      <c r="N69" s="67"/>
      <c r="O69" s="65"/>
      <c r="P69" s="67"/>
      <c r="Q69" s="68">
        <v>8</v>
      </c>
      <c r="R69" s="67">
        <v>3</v>
      </c>
      <c r="S69" s="16">
        <f>(R69/Q69)*100</f>
        <v>37.5</v>
      </c>
      <c r="T69" s="27">
        <v>0</v>
      </c>
      <c r="U69" s="27">
        <v>0</v>
      </c>
      <c r="V69" s="79" t="s">
        <v>397</v>
      </c>
    </row>
    <row r="70" spans="1:22" ht="71.25">
      <c r="A70" s="97"/>
      <c r="B70" s="84"/>
      <c r="C70" s="84"/>
      <c r="D70" s="11" t="s">
        <v>203</v>
      </c>
      <c r="E70" s="11" t="s">
        <v>203</v>
      </c>
      <c r="F70" s="11" t="s">
        <v>203</v>
      </c>
      <c r="G70" s="83" t="s">
        <v>116</v>
      </c>
      <c r="H70" s="75" t="s">
        <v>117</v>
      </c>
      <c r="I70" s="11" t="s">
        <v>106</v>
      </c>
      <c r="J70" s="12"/>
      <c r="K70" s="12"/>
      <c r="L70" s="67"/>
      <c r="M70" s="65"/>
      <c r="N70" s="67"/>
      <c r="O70" s="65"/>
      <c r="P70" s="67"/>
      <c r="Q70" s="68">
        <v>54</v>
      </c>
      <c r="R70" s="68">
        <v>54</v>
      </c>
      <c r="S70" s="22">
        <f t="shared" si="6"/>
        <v>100</v>
      </c>
      <c r="T70" s="145">
        <v>0</v>
      </c>
      <c r="U70" s="145">
        <v>0</v>
      </c>
      <c r="V70" s="79" t="s">
        <v>366</v>
      </c>
    </row>
    <row r="71" spans="1:22" ht="169.9" customHeight="1">
      <c r="A71" s="97"/>
      <c r="B71" s="84"/>
      <c r="C71" s="84"/>
      <c r="D71" s="11" t="s">
        <v>203</v>
      </c>
      <c r="E71" s="11" t="s">
        <v>203</v>
      </c>
      <c r="F71" s="11" t="s">
        <v>203</v>
      </c>
      <c r="G71" s="85"/>
      <c r="H71" s="75" t="s">
        <v>355</v>
      </c>
      <c r="I71" s="11" t="s">
        <v>211</v>
      </c>
      <c r="J71" s="64" t="s">
        <v>63</v>
      </c>
      <c r="K71" s="64"/>
      <c r="L71" s="67">
        <v>1905021</v>
      </c>
      <c r="M71" s="65" t="s">
        <v>286</v>
      </c>
      <c r="N71" s="67">
        <v>190502100</v>
      </c>
      <c r="O71" s="65" t="s">
        <v>287</v>
      </c>
      <c r="P71" s="67">
        <v>12</v>
      </c>
      <c r="Q71" s="68">
        <v>0</v>
      </c>
      <c r="R71" s="67">
        <v>0</v>
      </c>
      <c r="S71" s="22">
        <v>0</v>
      </c>
      <c r="T71" s="146">
        <v>0</v>
      </c>
      <c r="U71" s="146">
        <v>0</v>
      </c>
      <c r="V71" s="79" t="s">
        <v>367</v>
      </c>
    </row>
    <row r="72" spans="1:22" ht="171">
      <c r="A72" s="97"/>
      <c r="B72" s="84"/>
      <c r="C72" s="84"/>
      <c r="D72" s="11"/>
      <c r="E72" s="11"/>
      <c r="F72" s="11" t="s">
        <v>203</v>
      </c>
      <c r="G72" s="83" t="s">
        <v>118</v>
      </c>
      <c r="H72" s="75" t="s">
        <v>119</v>
      </c>
      <c r="I72" s="11" t="s">
        <v>212</v>
      </c>
      <c r="J72" s="23" t="s">
        <v>269</v>
      </c>
      <c r="K72" s="23" t="s">
        <v>338</v>
      </c>
      <c r="L72" s="67">
        <v>1202004</v>
      </c>
      <c r="M72" s="65" t="s">
        <v>339</v>
      </c>
      <c r="N72" s="67">
        <v>120200400</v>
      </c>
      <c r="O72" s="65" t="s">
        <v>340</v>
      </c>
      <c r="P72" s="67">
        <v>12</v>
      </c>
      <c r="Q72" s="68">
        <v>12</v>
      </c>
      <c r="R72" s="68">
        <v>12</v>
      </c>
      <c r="S72" s="78">
        <f t="shared" si="6"/>
        <v>100</v>
      </c>
      <c r="T72" s="145" t="s">
        <v>358</v>
      </c>
      <c r="U72" s="145"/>
      <c r="V72" s="79" t="s">
        <v>407</v>
      </c>
    </row>
    <row r="73" spans="1:22" ht="228">
      <c r="A73" s="97"/>
      <c r="B73" s="85"/>
      <c r="C73" s="85"/>
      <c r="D73" s="11"/>
      <c r="E73" s="11" t="s">
        <v>203</v>
      </c>
      <c r="F73" s="11" t="s">
        <v>203</v>
      </c>
      <c r="G73" s="85"/>
      <c r="H73" s="75" t="s">
        <v>120</v>
      </c>
      <c r="I73" s="11" t="s">
        <v>212</v>
      </c>
      <c r="J73" s="23" t="s">
        <v>341</v>
      </c>
      <c r="K73" s="23" t="s">
        <v>270</v>
      </c>
      <c r="L73" s="67">
        <v>452001</v>
      </c>
      <c r="M73" s="65" t="s">
        <v>253</v>
      </c>
      <c r="N73" s="67">
        <v>45200109</v>
      </c>
      <c r="O73" s="65" t="s">
        <v>342</v>
      </c>
      <c r="P73" s="67">
        <v>12</v>
      </c>
      <c r="Q73" s="68">
        <v>12</v>
      </c>
      <c r="R73" s="68">
        <v>12</v>
      </c>
      <c r="S73" s="78">
        <f t="shared" si="6"/>
        <v>100</v>
      </c>
      <c r="T73" s="145" t="s">
        <v>358</v>
      </c>
      <c r="U73" s="145"/>
      <c r="V73" s="79" t="s">
        <v>405</v>
      </c>
    </row>
    <row r="74" spans="1:22" ht="156.75">
      <c r="A74" s="97"/>
      <c r="B74" s="83" t="s">
        <v>231</v>
      </c>
      <c r="C74" s="83" t="s">
        <v>232</v>
      </c>
      <c r="D74" s="11"/>
      <c r="E74" s="11" t="s">
        <v>203</v>
      </c>
      <c r="F74" s="11" t="s">
        <v>203</v>
      </c>
      <c r="G74" s="83" t="s">
        <v>121</v>
      </c>
      <c r="H74" s="75" t="s">
        <v>122</v>
      </c>
      <c r="I74" s="11" t="s">
        <v>248</v>
      </c>
      <c r="J74" s="12" t="s">
        <v>285</v>
      </c>
      <c r="K74" s="12" t="s">
        <v>343</v>
      </c>
      <c r="L74" s="67">
        <v>4301004</v>
      </c>
      <c r="M74" s="65" t="s">
        <v>356</v>
      </c>
      <c r="N74" s="67"/>
      <c r="O74" s="65" t="s">
        <v>356</v>
      </c>
      <c r="P74" s="67">
        <v>12</v>
      </c>
      <c r="Q74" s="67">
        <v>3</v>
      </c>
      <c r="R74" s="67">
        <v>3</v>
      </c>
      <c r="S74" s="22">
        <f t="shared" ref="S74:S77" si="7">(R74/Q74)*100</f>
        <v>100</v>
      </c>
      <c r="T74" s="145">
        <v>141050000</v>
      </c>
      <c r="U74" s="145">
        <v>141050000</v>
      </c>
      <c r="V74" s="79" t="s">
        <v>376</v>
      </c>
    </row>
    <row r="75" spans="1:22" ht="75.599999999999994" customHeight="1">
      <c r="A75" s="97"/>
      <c r="B75" s="84"/>
      <c r="C75" s="84"/>
      <c r="D75" s="11"/>
      <c r="E75" s="11" t="s">
        <v>203</v>
      </c>
      <c r="F75" s="11" t="s">
        <v>203</v>
      </c>
      <c r="G75" s="85"/>
      <c r="H75" s="75" t="s">
        <v>123</v>
      </c>
      <c r="I75" s="11" t="s">
        <v>248</v>
      </c>
      <c r="J75" s="12" t="s">
        <v>285</v>
      </c>
      <c r="K75" s="12" t="s">
        <v>334</v>
      </c>
      <c r="L75" s="67">
        <v>3301068</v>
      </c>
      <c r="M75" s="65" t="s">
        <v>335</v>
      </c>
      <c r="N75" s="67"/>
      <c r="O75" s="65" t="s">
        <v>336</v>
      </c>
      <c r="P75" s="67">
        <v>10</v>
      </c>
      <c r="Q75" s="67">
        <v>0</v>
      </c>
      <c r="R75" s="67">
        <v>0</v>
      </c>
      <c r="S75" s="22">
        <v>0</v>
      </c>
      <c r="T75" s="82">
        <v>0</v>
      </c>
      <c r="U75" s="82">
        <v>0</v>
      </c>
      <c r="V75" s="79" t="s">
        <v>377</v>
      </c>
    </row>
    <row r="76" spans="1:22" ht="82.9" customHeight="1">
      <c r="A76" s="97"/>
      <c r="B76" s="84"/>
      <c r="C76" s="84"/>
      <c r="D76" s="11"/>
      <c r="E76" s="11" t="s">
        <v>203</v>
      </c>
      <c r="F76" s="11" t="s">
        <v>203</v>
      </c>
      <c r="G76" s="83" t="s">
        <v>124</v>
      </c>
      <c r="H76" s="75" t="s">
        <v>125</v>
      </c>
      <c r="I76" s="11" t="s">
        <v>126</v>
      </c>
      <c r="J76" s="12" t="s">
        <v>63</v>
      </c>
      <c r="K76" s="12" t="s">
        <v>310</v>
      </c>
      <c r="L76" s="67">
        <v>4301037</v>
      </c>
      <c r="M76" s="65" t="s">
        <v>311</v>
      </c>
      <c r="N76" s="67"/>
      <c r="O76" s="65" t="s">
        <v>312</v>
      </c>
      <c r="P76" s="67">
        <v>12</v>
      </c>
      <c r="Q76" s="67">
        <v>4</v>
      </c>
      <c r="R76" s="67">
        <v>2</v>
      </c>
      <c r="S76" s="22">
        <f t="shared" si="7"/>
        <v>50</v>
      </c>
      <c r="T76" s="145">
        <v>0</v>
      </c>
      <c r="U76" s="145">
        <v>0</v>
      </c>
      <c r="V76" s="79" t="s">
        <v>412</v>
      </c>
    </row>
    <row r="77" spans="1:22" ht="85.5">
      <c r="A77" s="97"/>
      <c r="B77" s="84"/>
      <c r="C77" s="84"/>
      <c r="D77" s="11"/>
      <c r="E77" s="11" t="s">
        <v>203</v>
      </c>
      <c r="F77" s="11" t="s">
        <v>203</v>
      </c>
      <c r="G77" s="84"/>
      <c r="H77" s="75" t="s">
        <v>127</v>
      </c>
      <c r="I77" s="11" t="s">
        <v>126</v>
      </c>
      <c r="J77" s="12" t="s">
        <v>63</v>
      </c>
      <c r="K77" s="12" t="s">
        <v>310</v>
      </c>
      <c r="L77" s="67">
        <v>4301037</v>
      </c>
      <c r="M77" s="65" t="s">
        <v>311</v>
      </c>
      <c r="N77" s="67"/>
      <c r="O77" s="65" t="s">
        <v>313</v>
      </c>
      <c r="P77" s="67">
        <v>12</v>
      </c>
      <c r="Q77" s="68">
        <v>1</v>
      </c>
      <c r="R77" s="68">
        <v>0</v>
      </c>
      <c r="S77" s="22">
        <f t="shared" si="7"/>
        <v>0</v>
      </c>
      <c r="T77" s="145">
        <v>0</v>
      </c>
      <c r="U77" s="145">
        <v>0</v>
      </c>
      <c r="V77" s="79" t="s">
        <v>413</v>
      </c>
    </row>
    <row r="78" spans="1:22" ht="71.25">
      <c r="A78" s="97"/>
      <c r="B78" s="84"/>
      <c r="C78" s="84"/>
      <c r="D78" s="11"/>
      <c r="E78" s="11"/>
      <c r="F78" s="11" t="s">
        <v>203</v>
      </c>
      <c r="G78" s="84"/>
      <c r="H78" s="75" t="s">
        <v>128</v>
      </c>
      <c r="I78" s="11" t="s">
        <v>126</v>
      </c>
      <c r="J78" s="12" t="s">
        <v>63</v>
      </c>
      <c r="K78" s="12" t="s">
        <v>314</v>
      </c>
      <c r="L78" s="67">
        <v>4302075</v>
      </c>
      <c r="M78" s="65" t="s">
        <v>315</v>
      </c>
      <c r="N78" s="67"/>
      <c r="O78" s="65" t="s">
        <v>316</v>
      </c>
      <c r="P78" s="67">
        <v>25</v>
      </c>
      <c r="Q78" s="68">
        <v>5</v>
      </c>
      <c r="R78" s="68">
        <v>2</v>
      </c>
      <c r="S78" s="22">
        <f t="shared" ref="S78:S79" si="8">(R78/Q78)*100</f>
        <v>40</v>
      </c>
      <c r="T78" s="145">
        <v>1650000</v>
      </c>
      <c r="U78" s="145">
        <v>1650000</v>
      </c>
      <c r="V78" s="79" t="s">
        <v>361</v>
      </c>
    </row>
    <row r="79" spans="1:22" ht="85.5">
      <c r="A79" s="97"/>
      <c r="B79" s="84"/>
      <c r="C79" s="84"/>
      <c r="D79" s="11"/>
      <c r="E79" s="11"/>
      <c r="F79" s="11" t="s">
        <v>203</v>
      </c>
      <c r="G79" s="84"/>
      <c r="H79" s="75" t="s">
        <v>129</v>
      </c>
      <c r="I79" s="11" t="s">
        <v>126</v>
      </c>
      <c r="J79" s="12" t="s">
        <v>63</v>
      </c>
      <c r="K79" s="12" t="s">
        <v>314</v>
      </c>
      <c r="L79" s="67">
        <v>4302075</v>
      </c>
      <c r="M79" s="65" t="s">
        <v>315</v>
      </c>
      <c r="N79" s="67"/>
      <c r="O79" s="65" t="s">
        <v>316</v>
      </c>
      <c r="P79" s="67">
        <v>25</v>
      </c>
      <c r="Q79" s="68">
        <v>12</v>
      </c>
      <c r="R79" s="68">
        <v>2</v>
      </c>
      <c r="S79" s="76">
        <f t="shared" si="8"/>
        <v>16.666666666666664</v>
      </c>
      <c r="T79" s="145" t="s">
        <v>358</v>
      </c>
      <c r="U79" s="145"/>
      <c r="V79" s="79" t="s">
        <v>361</v>
      </c>
    </row>
    <row r="80" spans="1:22" ht="114">
      <c r="A80" s="97"/>
      <c r="B80" s="84"/>
      <c r="C80" s="84"/>
      <c r="D80" s="11"/>
      <c r="E80" s="11" t="s">
        <v>203</v>
      </c>
      <c r="F80" s="11" t="s">
        <v>203</v>
      </c>
      <c r="G80" s="84"/>
      <c r="H80" s="75" t="s">
        <v>130</v>
      </c>
      <c r="I80" s="11" t="s">
        <v>126</v>
      </c>
      <c r="J80" s="12" t="s">
        <v>63</v>
      </c>
      <c r="K80" s="12" t="s">
        <v>310</v>
      </c>
      <c r="L80" s="67">
        <v>4301037</v>
      </c>
      <c r="M80" s="65" t="s">
        <v>311</v>
      </c>
      <c r="N80" s="67"/>
      <c r="O80" s="65" t="s">
        <v>317</v>
      </c>
      <c r="P80" s="67">
        <v>12</v>
      </c>
      <c r="Q80" s="67">
        <v>3</v>
      </c>
      <c r="R80" s="67">
        <v>2</v>
      </c>
      <c r="S80" s="28">
        <f>(R80/Q80)*100</f>
        <v>66.666666666666657</v>
      </c>
      <c r="T80" s="145">
        <v>0</v>
      </c>
      <c r="U80" s="145">
        <v>0</v>
      </c>
      <c r="V80" s="79" t="s">
        <v>412</v>
      </c>
    </row>
    <row r="81" spans="1:22" ht="85.5">
      <c r="A81" s="97"/>
      <c r="B81" s="84"/>
      <c r="C81" s="84"/>
      <c r="D81" s="11" t="s">
        <v>203</v>
      </c>
      <c r="E81" s="11" t="s">
        <v>203</v>
      </c>
      <c r="F81" s="11" t="s">
        <v>203</v>
      </c>
      <c r="G81" s="84"/>
      <c r="H81" s="75" t="s">
        <v>131</v>
      </c>
      <c r="I81" s="11" t="s">
        <v>105</v>
      </c>
      <c r="J81" s="23" t="s">
        <v>63</v>
      </c>
      <c r="K81" s="12" t="s">
        <v>273</v>
      </c>
      <c r="L81" s="67">
        <v>3301087</v>
      </c>
      <c r="M81" s="65" t="s">
        <v>278</v>
      </c>
      <c r="N81" s="67">
        <v>330108701</v>
      </c>
      <c r="O81" s="65" t="s">
        <v>279</v>
      </c>
      <c r="P81" s="67">
        <v>18785</v>
      </c>
      <c r="Q81" s="67">
        <v>8</v>
      </c>
      <c r="R81" s="67">
        <v>0</v>
      </c>
      <c r="S81" s="22">
        <f>(R81/Q81)*100</f>
        <v>0</v>
      </c>
      <c r="T81" s="27">
        <v>0</v>
      </c>
      <c r="U81" s="27">
        <v>0</v>
      </c>
      <c r="V81" s="79" t="s">
        <v>432</v>
      </c>
    </row>
    <row r="82" spans="1:22" ht="76.150000000000006" customHeight="1">
      <c r="A82" s="97"/>
      <c r="B82" s="84"/>
      <c r="C82" s="84"/>
      <c r="D82" s="11"/>
      <c r="E82" s="11" t="s">
        <v>203</v>
      </c>
      <c r="F82" s="11" t="s">
        <v>203</v>
      </c>
      <c r="G82" s="85"/>
      <c r="H82" s="75" t="s">
        <v>132</v>
      </c>
      <c r="I82" s="11" t="s">
        <v>105</v>
      </c>
      <c r="J82" s="12" t="s">
        <v>63</v>
      </c>
      <c r="K82" s="12" t="s">
        <v>273</v>
      </c>
      <c r="L82" s="67">
        <v>3301073</v>
      </c>
      <c r="M82" s="65" t="s">
        <v>276</v>
      </c>
      <c r="N82" s="67">
        <v>330107301</v>
      </c>
      <c r="O82" s="65" t="s">
        <v>277</v>
      </c>
      <c r="P82" s="67">
        <v>1800</v>
      </c>
      <c r="Q82" s="67">
        <v>1</v>
      </c>
      <c r="R82" s="67">
        <v>0</v>
      </c>
      <c r="S82" s="22">
        <f>(R82/Q82)*100</f>
        <v>0</v>
      </c>
      <c r="T82" s="27">
        <v>0</v>
      </c>
      <c r="U82" s="27">
        <v>0</v>
      </c>
      <c r="V82" s="79" t="s">
        <v>432</v>
      </c>
    </row>
    <row r="83" spans="1:22" ht="99.75">
      <c r="A83" s="97"/>
      <c r="B83" s="84"/>
      <c r="C83" s="84"/>
      <c r="D83" s="96"/>
      <c r="E83" s="96" t="s">
        <v>203</v>
      </c>
      <c r="F83" s="96" t="s">
        <v>203</v>
      </c>
      <c r="G83" s="83" t="s">
        <v>133</v>
      </c>
      <c r="H83" s="88" t="s">
        <v>134</v>
      </c>
      <c r="I83" s="11" t="s">
        <v>305</v>
      </c>
      <c r="J83" s="23" t="s">
        <v>285</v>
      </c>
      <c r="K83" s="23" t="s">
        <v>343</v>
      </c>
      <c r="L83" s="67">
        <v>4301004</v>
      </c>
      <c r="M83" s="65" t="s">
        <v>356</v>
      </c>
      <c r="N83" s="67"/>
      <c r="O83" s="65" t="s">
        <v>356</v>
      </c>
      <c r="P83" s="67">
        <v>12</v>
      </c>
      <c r="Q83" s="94">
        <v>4</v>
      </c>
      <c r="R83" s="94">
        <v>3</v>
      </c>
      <c r="S83" s="86">
        <f t="shared" ref="S83" si="9">(R83/Q83)*100</f>
        <v>75</v>
      </c>
      <c r="T83" s="145">
        <v>0</v>
      </c>
      <c r="U83" s="145">
        <v>0</v>
      </c>
      <c r="V83" s="79" t="s">
        <v>377</v>
      </c>
    </row>
    <row r="84" spans="1:22" ht="128.25">
      <c r="A84" s="97"/>
      <c r="B84" s="84"/>
      <c r="C84" s="84"/>
      <c r="D84" s="98"/>
      <c r="E84" s="98"/>
      <c r="F84" s="98"/>
      <c r="G84" s="84"/>
      <c r="H84" s="89"/>
      <c r="I84" s="11" t="s">
        <v>306</v>
      </c>
      <c r="J84" s="23" t="s">
        <v>63</v>
      </c>
      <c r="K84" s="23" t="s">
        <v>307</v>
      </c>
      <c r="L84" s="67">
        <v>4301004</v>
      </c>
      <c r="M84" s="65" t="s">
        <v>308</v>
      </c>
      <c r="N84" s="67">
        <v>430100401</v>
      </c>
      <c r="O84" s="65" t="s">
        <v>309</v>
      </c>
      <c r="P84" s="67">
        <v>4</v>
      </c>
      <c r="Q84" s="95"/>
      <c r="R84" s="95"/>
      <c r="S84" s="87"/>
      <c r="T84" s="145">
        <v>61672654.649999999</v>
      </c>
      <c r="U84" s="145">
        <v>61672654.649999999</v>
      </c>
      <c r="V84" s="79" t="s">
        <v>410</v>
      </c>
    </row>
    <row r="85" spans="1:22" ht="71.25">
      <c r="A85" s="97"/>
      <c r="B85" s="84"/>
      <c r="C85" s="84"/>
      <c r="D85" s="96"/>
      <c r="E85" s="96" t="s">
        <v>203</v>
      </c>
      <c r="F85" s="96" t="s">
        <v>203</v>
      </c>
      <c r="G85" s="84"/>
      <c r="H85" s="88" t="s">
        <v>100</v>
      </c>
      <c r="I85" s="11" t="s">
        <v>305</v>
      </c>
      <c r="J85" s="23" t="s">
        <v>285</v>
      </c>
      <c r="K85" s="23" t="s">
        <v>334</v>
      </c>
      <c r="L85" s="67">
        <v>3301068</v>
      </c>
      <c r="M85" s="65" t="s">
        <v>335</v>
      </c>
      <c r="N85" s="67"/>
      <c r="O85" s="65" t="s">
        <v>336</v>
      </c>
      <c r="P85" s="67">
        <v>10</v>
      </c>
      <c r="Q85" s="94">
        <v>3</v>
      </c>
      <c r="R85" s="94">
        <v>4</v>
      </c>
      <c r="S85" s="119">
        <f>(R85/Q85)*100</f>
        <v>133.33333333333331</v>
      </c>
      <c r="T85" s="27">
        <v>0</v>
      </c>
      <c r="U85" s="27">
        <v>0</v>
      </c>
      <c r="V85" s="79" t="s">
        <v>377</v>
      </c>
    </row>
    <row r="86" spans="1:22" ht="128.25">
      <c r="A86" s="97"/>
      <c r="B86" s="85"/>
      <c r="C86" s="85"/>
      <c r="D86" s="98"/>
      <c r="E86" s="98"/>
      <c r="F86" s="98"/>
      <c r="G86" s="85"/>
      <c r="H86" s="89"/>
      <c r="I86" s="11" t="s">
        <v>306</v>
      </c>
      <c r="J86" s="23" t="s">
        <v>63</v>
      </c>
      <c r="K86" s="23" t="s">
        <v>307</v>
      </c>
      <c r="L86" s="67">
        <v>4301004</v>
      </c>
      <c r="M86" s="65" t="s">
        <v>308</v>
      </c>
      <c r="N86" s="67">
        <v>430100401</v>
      </c>
      <c r="O86" s="65" t="s">
        <v>309</v>
      </c>
      <c r="P86" s="67">
        <v>4</v>
      </c>
      <c r="Q86" s="95"/>
      <c r="R86" s="95"/>
      <c r="S86" s="120"/>
      <c r="T86" s="145">
        <v>15000000</v>
      </c>
      <c r="U86" s="145">
        <v>15000000</v>
      </c>
      <c r="V86" s="79" t="s">
        <v>411</v>
      </c>
    </row>
    <row r="87" spans="1:22" ht="99.75">
      <c r="A87" s="97"/>
      <c r="B87" s="83" t="s">
        <v>233</v>
      </c>
      <c r="C87" s="83" t="s">
        <v>234</v>
      </c>
      <c r="D87" s="11"/>
      <c r="E87" s="11" t="s">
        <v>203</v>
      </c>
      <c r="F87" s="11" t="s">
        <v>203</v>
      </c>
      <c r="G87" s="13" t="s">
        <v>204</v>
      </c>
      <c r="H87" s="75" t="s">
        <v>205</v>
      </c>
      <c r="I87" s="11" t="s">
        <v>249</v>
      </c>
      <c r="J87" s="14"/>
      <c r="K87" s="14"/>
      <c r="L87" s="67"/>
      <c r="M87" s="65"/>
      <c r="N87" s="67"/>
      <c r="O87" s="65"/>
      <c r="P87" s="67"/>
      <c r="Q87" s="68">
        <v>8</v>
      </c>
      <c r="R87" s="67">
        <v>3</v>
      </c>
      <c r="S87" s="16">
        <f>(R87/Q87)*100</f>
        <v>37.5</v>
      </c>
      <c r="T87" s="27">
        <v>0</v>
      </c>
      <c r="U87" s="27">
        <v>0</v>
      </c>
      <c r="V87" s="79" t="s">
        <v>397</v>
      </c>
    </row>
    <row r="88" spans="1:22" ht="171">
      <c r="A88" s="97"/>
      <c r="B88" s="84"/>
      <c r="C88" s="84"/>
      <c r="D88" s="11"/>
      <c r="E88" s="11" t="s">
        <v>203</v>
      </c>
      <c r="F88" s="11" t="s">
        <v>203</v>
      </c>
      <c r="G88" s="14" t="s">
        <v>206</v>
      </c>
      <c r="H88" s="75" t="s">
        <v>207</v>
      </c>
      <c r="I88" s="11" t="s">
        <v>249</v>
      </c>
      <c r="J88" s="63" t="s">
        <v>63</v>
      </c>
      <c r="K88" s="63" t="s">
        <v>64</v>
      </c>
      <c r="L88" s="67">
        <v>2201030</v>
      </c>
      <c r="M88" s="65" t="s">
        <v>72</v>
      </c>
      <c r="N88" s="67">
        <v>220103300</v>
      </c>
      <c r="O88" s="65" t="s">
        <v>73</v>
      </c>
      <c r="P88" s="67">
        <v>36000</v>
      </c>
      <c r="Q88" s="69">
        <v>2697</v>
      </c>
      <c r="R88" s="69">
        <v>0</v>
      </c>
      <c r="S88" s="22">
        <f t="shared" ref="S88" si="10">(R88/Q88)*100</f>
        <v>0</v>
      </c>
      <c r="T88" s="145">
        <v>0</v>
      </c>
      <c r="U88" s="145">
        <v>0</v>
      </c>
      <c r="V88" s="79" t="s">
        <v>364</v>
      </c>
    </row>
    <row r="89" spans="1:22" ht="85.5">
      <c r="A89" s="97"/>
      <c r="B89" s="84"/>
      <c r="C89" s="84"/>
      <c r="D89" s="11"/>
      <c r="E89" s="11" t="s">
        <v>203</v>
      </c>
      <c r="F89" s="11" t="s">
        <v>203</v>
      </c>
      <c r="G89" s="83" t="s">
        <v>208</v>
      </c>
      <c r="H89" s="75" t="s">
        <v>209</v>
      </c>
      <c r="I89" s="11" t="s">
        <v>249</v>
      </c>
      <c r="J89" s="14"/>
      <c r="K89" s="14"/>
      <c r="L89" s="67"/>
      <c r="M89" s="65"/>
      <c r="N89" s="67"/>
      <c r="O89" s="65"/>
      <c r="P89" s="67"/>
      <c r="Q89" s="69">
        <v>1</v>
      </c>
      <c r="R89" s="69">
        <v>1</v>
      </c>
      <c r="S89" s="22">
        <f>(R89/Q89)*100</f>
        <v>100</v>
      </c>
      <c r="T89" s="145">
        <v>0</v>
      </c>
      <c r="U89" s="145">
        <v>0</v>
      </c>
      <c r="V89" s="79" t="s">
        <v>387</v>
      </c>
    </row>
    <row r="90" spans="1:22" ht="114">
      <c r="A90" s="97"/>
      <c r="B90" s="85"/>
      <c r="C90" s="85"/>
      <c r="D90" s="11" t="s">
        <v>203</v>
      </c>
      <c r="E90" s="11" t="s">
        <v>203</v>
      </c>
      <c r="F90" s="11" t="s">
        <v>203</v>
      </c>
      <c r="G90" s="85"/>
      <c r="H90" s="75" t="s">
        <v>210</v>
      </c>
      <c r="I90" s="11" t="s">
        <v>249</v>
      </c>
      <c r="J90" s="14" t="s">
        <v>63</v>
      </c>
      <c r="K90" s="14" t="s">
        <v>256</v>
      </c>
      <c r="L90" s="67">
        <v>2201074</v>
      </c>
      <c r="M90" s="65" t="s">
        <v>257</v>
      </c>
      <c r="N90" s="67">
        <v>220107400</v>
      </c>
      <c r="O90" s="65" t="s">
        <v>258</v>
      </c>
      <c r="P90" s="67">
        <v>1814</v>
      </c>
      <c r="Q90" s="67">
        <v>1</v>
      </c>
      <c r="R90" s="67">
        <v>1</v>
      </c>
      <c r="S90" s="22">
        <f>(R90/Q90)*100</f>
        <v>100</v>
      </c>
      <c r="T90" s="145">
        <v>0</v>
      </c>
      <c r="U90" s="145">
        <v>0</v>
      </c>
      <c r="V90" s="79" t="s">
        <v>392</v>
      </c>
    </row>
    <row r="91" spans="1:22" ht="409.5">
      <c r="A91" s="97"/>
      <c r="B91" s="88" t="s">
        <v>235</v>
      </c>
      <c r="C91" s="88" t="s">
        <v>236</v>
      </c>
      <c r="D91" s="11" t="s">
        <v>203</v>
      </c>
      <c r="E91" s="11" t="s">
        <v>203</v>
      </c>
      <c r="F91" s="11" t="s">
        <v>203</v>
      </c>
      <c r="G91" s="83" t="s">
        <v>44</v>
      </c>
      <c r="H91" s="75" t="s">
        <v>43</v>
      </c>
      <c r="I91" s="11" t="s">
        <v>264</v>
      </c>
      <c r="J91" s="12"/>
      <c r="K91" s="12"/>
      <c r="L91" s="67">
        <v>1905021</v>
      </c>
      <c r="M91" s="65" t="s">
        <v>46</v>
      </c>
      <c r="N91" s="67"/>
      <c r="O91" s="65"/>
      <c r="P91" s="67"/>
      <c r="Q91" s="68">
        <v>1</v>
      </c>
      <c r="R91" s="67">
        <v>1</v>
      </c>
      <c r="S91" s="22">
        <f t="shared" ref="S91:S97" si="11">(R91/Q91)*100</f>
        <v>100</v>
      </c>
      <c r="T91" s="27">
        <v>2885000</v>
      </c>
      <c r="U91" s="27">
        <v>2885000</v>
      </c>
      <c r="V91" s="79" t="s">
        <v>417</v>
      </c>
    </row>
    <row r="92" spans="1:22" ht="85.5">
      <c r="A92" s="97"/>
      <c r="B92" s="99"/>
      <c r="C92" s="99"/>
      <c r="D92" s="11" t="s">
        <v>203</v>
      </c>
      <c r="E92" s="11" t="s">
        <v>203</v>
      </c>
      <c r="F92" s="11" t="s">
        <v>203</v>
      </c>
      <c r="G92" s="85"/>
      <c r="H92" s="75" t="s">
        <v>250</v>
      </c>
      <c r="I92" s="11" t="s">
        <v>211</v>
      </c>
      <c r="J92" s="12" t="s">
        <v>63</v>
      </c>
      <c r="K92" s="12"/>
      <c r="L92" s="67">
        <v>1905021</v>
      </c>
      <c r="M92" s="65" t="s">
        <v>286</v>
      </c>
      <c r="N92" s="67">
        <v>190502100</v>
      </c>
      <c r="O92" s="65" t="s">
        <v>287</v>
      </c>
      <c r="P92" s="67">
        <v>12</v>
      </c>
      <c r="Q92" s="68">
        <v>1</v>
      </c>
      <c r="R92" s="67">
        <v>0.6</v>
      </c>
      <c r="S92" s="22">
        <f t="shared" si="11"/>
        <v>60</v>
      </c>
      <c r="T92" s="27">
        <f>54990000/3</f>
        <v>18330000</v>
      </c>
      <c r="U92" s="27">
        <f>37480000/3</f>
        <v>12493333.333333334</v>
      </c>
      <c r="V92" s="79" t="s">
        <v>433</v>
      </c>
    </row>
    <row r="93" spans="1:22" ht="114">
      <c r="A93" s="97"/>
      <c r="B93" s="99"/>
      <c r="C93" s="99"/>
      <c r="D93" s="11" t="s">
        <v>203</v>
      </c>
      <c r="E93" s="11" t="s">
        <v>203</v>
      </c>
      <c r="F93" s="11" t="s">
        <v>203</v>
      </c>
      <c r="G93" s="12" t="s">
        <v>42</v>
      </c>
      <c r="H93" s="75" t="s">
        <v>288</v>
      </c>
      <c r="I93" s="11" t="s">
        <v>211</v>
      </c>
      <c r="J93" s="23" t="s">
        <v>63</v>
      </c>
      <c r="K93" s="23"/>
      <c r="L93" s="67">
        <v>1905021</v>
      </c>
      <c r="M93" s="65" t="s">
        <v>286</v>
      </c>
      <c r="N93" s="67">
        <v>190502100</v>
      </c>
      <c r="O93" s="65" t="s">
        <v>287</v>
      </c>
      <c r="P93" s="67">
        <v>12</v>
      </c>
      <c r="Q93" s="68">
        <v>1</v>
      </c>
      <c r="R93" s="67">
        <v>0.6</v>
      </c>
      <c r="S93" s="22">
        <f t="shared" si="11"/>
        <v>60</v>
      </c>
      <c r="T93" s="27">
        <f>54990000/3</f>
        <v>18330000</v>
      </c>
      <c r="U93" s="27">
        <f>37480000/3</f>
        <v>12493333.333333334</v>
      </c>
      <c r="V93" s="79" t="s">
        <v>433</v>
      </c>
    </row>
    <row r="94" spans="1:22" ht="85.5">
      <c r="A94" s="97"/>
      <c r="B94" s="99"/>
      <c r="C94" s="99"/>
      <c r="D94" s="11" t="s">
        <v>203</v>
      </c>
      <c r="E94" s="11" t="s">
        <v>203</v>
      </c>
      <c r="F94" s="11" t="s">
        <v>203</v>
      </c>
      <c r="G94" s="83" t="s">
        <v>41</v>
      </c>
      <c r="H94" s="75" t="s">
        <v>40</v>
      </c>
      <c r="I94" s="11" t="s">
        <v>45</v>
      </c>
      <c r="J94" s="12"/>
      <c r="K94" s="12"/>
      <c r="L94" s="67"/>
      <c r="M94" s="65"/>
      <c r="N94" s="67"/>
      <c r="O94" s="65"/>
      <c r="P94" s="67"/>
      <c r="Q94" s="68">
        <v>1</v>
      </c>
      <c r="R94" s="67">
        <v>0</v>
      </c>
      <c r="S94" s="22">
        <f t="shared" ref="S94" si="12">(R94/Q94)*100</f>
        <v>0</v>
      </c>
      <c r="T94" s="27">
        <v>0</v>
      </c>
      <c r="U94" s="27">
        <v>0</v>
      </c>
      <c r="V94" s="79" t="s">
        <v>419</v>
      </c>
    </row>
    <row r="95" spans="1:22" ht="85.5">
      <c r="A95" s="98"/>
      <c r="B95" s="89"/>
      <c r="C95" s="89"/>
      <c r="D95" s="11" t="s">
        <v>203</v>
      </c>
      <c r="E95" s="11" t="s">
        <v>203</v>
      </c>
      <c r="F95" s="11" t="s">
        <v>203</v>
      </c>
      <c r="G95" s="85"/>
      <c r="H95" s="75" t="s">
        <v>38</v>
      </c>
      <c r="I95" s="11" t="s">
        <v>187</v>
      </c>
      <c r="J95" s="23" t="s">
        <v>63</v>
      </c>
      <c r="K95" s="23"/>
      <c r="L95" s="67">
        <v>1905021</v>
      </c>
      <c r="M95" s="65" t="s">
        <v>286</v>
      </c>
      <c r="N95" s="67">
        <v>190502100</v>
      </c>
      <c r="O95" s="65" t="s">
        <v>287</v>
      </c>
      <c r="P95" s="67">
        <v>12</v>
      </c>
      <c r="Q95" s="68">
        <v>1</v>
      </c>
      <c r="R95" s="67">
        <v>0.6</v>
      </c>
      <c r="S95" s="22">
        <f t="shared" si="11"/>
        <v>60</v>
      </c>
      <c r="T95" s="27">
        <f>54990000/3</f>
        <v>18330000</v>
      </c>
      <c r="U95" s="27">
        <f>37480000/3</f>
        <v>12493333.333333334</v>
      </c>
      <c r="V95" s="79" t="s">
        <v>433</v>
      </c>
    </row>
    <row r="96" spans="1:22" ht="99.75">
      <c r="A96" s="96" t="s">
        <v>137</v>
      </c>
      <c r="B96" s="88" t="s">
        <v>237</v>
      </c>
      <c r="C96" s="88" t="s">
        <v>238</v>
      </c>
      <c r="D96" s="11" t="s">
        <v>203</v>
      </c>
      <c r="E96" s="11" t="s">
        <v>203</v>
      </c>
      <c r="F96" s="11" t="s">
        <v>203</v>
      </c>
      <c r="G96" s="12" t="s">
        <v>135</v>
      </c>
      <c r="H96" s="75" t="s">
        <v>136</v>
      </c>
      <c r="I96" s="11" t="s">
        <v>138</v>
      </c>
      <c r="J96" s="12" t="s">
        <v>262</v>
      </c>
      <c r="K96" s="12" t="s">
        <v>262</v>
      </c>
      <c r="L96" s="68" t="s">
        <v>262</v>
      </c>
      <c r="M96" s="65" t="s">
        <v>262</v>
      </c>
      <c r="N96" s="68" t="s">
        <v>262</v>
      </c>
      <c r="O96" s="65" t="s">
        <v>263</v>
      </c>
      <c r="P96" s="68" t="s">
        <v>262</v>
      </c>
      <c r="Q96" s="68">
        <v>1</v>
      </c>
      <c r="R96" s="67">
        <v>0</v>
      </c>
      <c r="S96" s="22">
        <f t="shared" si="11"/>
        <v>0</v>
      </c>
      <c r="T96" s="27">
        <v>0</v>
      </c>
      <c r="U96" s="27">
        <v>0</v>
      </c>
      <c r="V96" s="79" t="s">
        <v>368</v>
      </c>
    </row>
    <row r="97" spans="1:22" ht="99.75">
      <c r="A97" s="97"/>
      <c r="B97" s="99"/>
      <c r="C97" s="99"/>
      <c r="D97" s="96" t="s">
        <v>203</v>
      </c>
      <c r="E97" s="96"/>
      <c r="F97" s="96"/>
      <c r="G97" s="83" t="s">
        <v>139</v>
      </c>
      <c r="H97" s="88" t="s">
        <v>62</v>
      </c>
      <c r="I97" s="11" t="s">
        <v>106</v>
      </c>
      <c r="J97" s="23" t="s">
        <v>63</v>
      </c>
      <c r="K97" s="23" t="s">
        <v>64</v>
      </c>
      <c r="L97" s="67">
        <v>2201018</v>
      </c>
      <c r="M97" s="65" t="s">
        <v>65</v>
      </c>
      <c r="N97" s="67">
        <v>220101802</v>
      </c>
      <c r="O97" s="65" t="s">
        <v>66</v>
      </c>
      <c r="P97" s="67">
        <v>1</v>
      </c>
      <c r="Q97" s="94">
        <v>710</v>
      </c>
      <c r="R97" s="121"/>
      <c r="S97" s="119">
        <f t="shared" si="11"/>
        <v>0</v>
      </c>
      <c r="T97" s="145">
        <v>0</v>
      </c>
      <c r="U97" s="145">
        <v>0</v>
      </c>
      <c r="V97" s="79" t="s">
        <v>363</v>
      </c>
    </row>
    <row r="98" spans="1:22" ht="28.5">
      <c r="A98" s="97"/>
      <c r="B98" s="99"/>
      <c r="C98" s="99"/>
      <c r="D98" s="98"/>
      <c r="E98" s="98"/>
      <c r="F98" s="98"/>
      <c r="G98" s="84"/>
      <c r="H98" s="89"/>
      <c r="I98" s="11" t="s">
        <v>260</v>
      </c>
      <c r="J98" s="23" t="s">
        <v>262</v>
      </c>
      <c r="K98" s="23" t="s">
        <v>262</v>
      </c>
      <c r="L98" s="68" t="s">
        <v>262</v>
      </c>
      <c r="M98" s="65" t="s">
        <v>262</v>
      </c>
      <c r="N98" s="68" t="s">
        <v>262</v>
      </c>
      <c r="O98" s="65" t="s">
        <v>263</v>
      </c>
      <c r="P98" s="68" t="s">
        <v>262</v>
      </c>
      <c r="Q98" s="95"/>
      <c r="R98" s="122"/>
      <c r="S98" s="120"/>
      <c r="T98" s="145">
        <v>0</v>
      </c>
      <c r="U98" s="145">
        <v>0</v>
      </c>
      <c r="V98" s="79" t="s">
        <v>368</v>
      </c>
    </row>
    <row r="99" spans="1:22" ht="128.25">
      <c r="A99" s="97"/>
      <c r="B99" s="99"/>
      <c r="C99" s="99"/>
      <c r="D99" s="11" t="s">
        <v>203</v>
      </c>
      <c r="E99" s="11"/>
      <c r="F99" s="11"/>
      <c r="G99" s="84"/>
      <c r="H99" s="75" t="s">
        <v>140</v>
      </c>
      <c r="I99" s="11" t="s">
        <v>251</v>
      </c>
      <c r="J99" s="23" t="s">
        <v>262</v>
      </c>
      <c r="K99" s="23" t="s">
        <v>262</v>
      </c>
      <c r="L99" s="68" t="s">
        <v>262</v>
      </c>
      <c r="M99" s="65" t="s">
        <v>262</v>
      </c>
      <c r="N99" s="68" t="s">
        <v>262</v>
      </c>
      <c r="O99" s="65" t="s">
        <v>262</v>
      </c>
      <c r="P99" s="68" t="s">
        <v>262</v>
      </c>
      <c r="Q99" s="67">
        <v>12</v>
      </c>
      <c r="R99" s="67">
        <v>12</v>
      </c>
      <c r="S99" s="22">
        <f t="shared" ref="S99" si="13">(R99/Q99)*100</f>
        <v>100</v>
      </c>
      <c r="T99" s="27">
        <v>0</v>
      </c>
      <c r="U99" s="27">
        <v>0</v>
      </c>
      <c r="V99" s="79" t="s">
        <v>398</v>
      </c>
    </row>
    <row r="100" spans="1:22" ht="342">
      <c r="A100" s="97"/>
      <c r="B100" s="99"/>
      <c r="C100" s="99"/>
      <c r="D100" s="11" t="s">
        <v>203</v>
      </c>
      <c r="E100" s="11" t="s">
        <v>203</v>
      </c>
      <c r="F100" s="11"/>
      <c r="G100" s="84"/>
      <c r="H100" s="75" t="s">
        <v>141</v>
      </c>
      <c r="I100" s="11" t="s">
        <v>251</v>
      </c>
      <c r="J100" s="12" t="s">
        <v>63</v>
      </c>
      <c r="K100" s="12" t="s">
        <v>64</v>
      </c>
      <c r="L100" s="67">
        <v>2201074</v>
      </c>
      <c r="M100" s="65" t="s">
        <v>68</v>
      </c>
      <c r="N100" s="67">
        <v>220107400</v>
      </c>
      <c r="O100" s="65" t="s">
        <v>352</v>
      </c>
      <c r="P100" s="67">
        <v>94</v>
      </c>
      <c r="Q100" s="68">
        <v>85</v>
      </c>
      <c r="R100" s="68">
        <v>94</v>
      </c>
      <c r="S100" s="78">
        <f>(R100/Q100)*100</f>
        <v>110.58823529411765</v>
      </c>
      <c r="T100" s="145">
        <v>0</v>
      </c>
      <c r="U100" s="145">
        <v>0</v>
      </c>
      <c r="V100" s="79" t="s">
        <v>380</v>
      </c>
    </row>
    <row r="101" spans="1:22" ht="99.75">
      <c r="A101" s="97"/>
      <c r="B101" s="99"/>
      <c r="C101" s="99"/>
      <c r="D101" s="11" t="s">
        <v>203</v>
      </c>
      <c r="E101" s="11" t="s">
        <v>203</v>
      </c>
      <c r="F101" s="11" t="s">
        <v>203</v>
      </c>
      <c r="G101" s="85"/>
      <c r="H101" s="75" t="s">
        <v>142</v>
      </c>
      <c r="I101" s="11" t="s">
        <v>251</v>
      </c>
      <c r="J101" s="23" t="s">
        <v>63</v>
      </c>
      <c r="K101" s="23"/>
      <c r="L101" s="68" t="s">
        <v>290</v>
      </c>
      <c r="M101" s="65" t="s">
        <v>289</v>
      </c>
      <c r="N101" s="68" t="s">
        <v>292</v>
      </c>
      <c r="O101" s="65" t="s">
        <v>291</v>
      </c>
      <c r="P101" s="67">
        <v>1</v>
      </c>
      <c r="Q101" s="67">
        <v>1</v>
      </c>
      <c r="R101" s="67">
        <v>1</v>
      </c>
      <c r="S101" s="22">
        <f>(R101/Q101)*100</f>
        <v>100</v>
      </c>
      <c r="T101" s="146">
        <v>0</v>
      </c>
      <c r="U101" s="146">
        <v>0</v>
      </c>
      <c r="V101" s="79" t="s">
        <v>400</v>
      </c>
    </row>
    <row r="102" spans="1:22" ht="99.75">
      <c r="A102" s="97"/>
      <c r="B102" s="99"/>
      <c r="C102" s="99"/>
      <c r="D102" s="11"/>
      <c r="E102" s="11" t="s">
        <v>203</v>
      </c>
      <c r="F102" s="11" t="s">
        <v>203</v>
      </c>
      <c r="G102" s="83" t="s">
        <v>145</v>
      </c>
      <c r="H102" s="75" t="s">
        <v>146</v>
      </c>
      <c r="I102" s="11" t="s">
        <v>251</v>
      </c>
      <c r="J102" s="12" t="s">
        <v>63</v>
      </c>
      <c r="K102" s="12" t="s">
        <v>147</v>
      </c>
      <c r="L102" s="67">
        <v>2201006</v>
      </c>
      <c r="M102" s="65" t="s">
        <v>84</v>
      </c>
      <c r="N102" s="67">
        <v>220100600</v>
      </c>
      <c r="O102" s="65" t="s">
        <v>85</v>
      </c>
      <c r="P102" s="67">
        <v>54</v>
      </c>
      <c r="Q102" s="68">
        <v>1</v>
      </c>
      <c r="R102" s="68">
        <v>1</v>
      </c>
      <c r="S102" s="22">
        <f>(R102/Q102)*100</f>
        <v>100</v>
      </c>
      <c r="T102" s="145">
        <v>0</v>
      </c>
      <c r="U102" s="145">
        <v>0</v>
      </c>
      <c r="V102" s="79" t="s">
        <v>401</v>
      </c>
    </row>
    <row r="103" spans="1:22" ht="99.75">
      <c r="A103" s="97"/>
      <c r="B103" s="99"/>
      <c r="C103" s="99"/>
      <c r="D103" s="96"/>
      <c r="E103" s="96" t="s">
        <v>203</v>
      </c>
      <c r="F103" s="96" t="s">
        <v>203</v>
      </c>
      <c r="G103" s="84"/>
      <c r="H103" s="88" t="s">
        <v>143</v>
      </c>
      <c r="I103" s="11" t="s">
        <v>106</v>
      </c>
      <c r="J103" s="12" t="s">
        <v>63</v>
      </c>
      <c r="K103" s="12" t="s">
        <v>147</v>
      </c>
      <c r="L103" s="67">
        <v>2201006</v>
      </c>
      <c r="M103" s="65" t="s">
        <v>84</v>
      </c>
      <c r="N103" s="67">
        <v>220100600</v>
      </c>
      <c r="O103" s="65" t="s">
        <v>85</v>
      </c>
      <c r="P103" s="68">
        <v>1</v>
      </c>
      <c r="Q103" s="94">
        <v>1</v>
      </c>
      <c r="R103" s="94">
        <v>1</v>
      </c>
      <c r="S103" s="86">
        <f>(R103/Q103)*100</f>
        <v>100</v>
      </c>
      <c r="T103" s="145">
        <v>11540000</v>
      </c>
      <c r="U103" s="145">
        <v>11540000</v>
      </c>
      <c r="V103" s="79" t="s">
        <v>402</v>
      </c>
    </row>
    <row r="104" spans="1:22" ht="85.5">
      <c r="A104" s="97"/>
      <c r="B104" s="99"/>
      <c r="C104" s="99"/>
      <c r="D104" s="98"/>
      <c r="E104" s="98"/>
      <c r="F104" s="98"/>
      <c r="G104" s="84"/>
      <c r="H104" s="89"/>
      <c r="I104" s="11" t="s">
        <v>105</v>
      </c>
      <c r="J104" s="23" t="s">
        <v>63</v>
      </c>
      <c r="K104" s="23" t="s">
        <v>273</v>
      </c>
      <c r="L104" s="67">
        <v>3301085</v>
      </c>
      <c r="M104" s="65" t="s">
        <v>274</v>
      </c>
      <c r="N104" s="67">
        <v>330108500</v>
      </c>
      <c r="O104" s="65" t="s">
        <v>275</v>
      </c>
      <c r="P104" s="67">
        <v>270958</v>
      </c>
      <c r="Q104" s="95"/>
      <c r="R104" s="95"/>
      <c r="S104" s="87"/>
      <c r="T104" s="145">
        <v>11540000</v>
      </c>
      <c r="U104" s="145">
        <v>11540000</v>
      </c>
      <c r="V104" s="79" t="s">
        <v>360</v>
      </c>
    </row>
    <row r="105" spans="1:22" ht="270.75">
      <c r="A105" s="97"/>
      <c r="B105" s="99"/>
      <c r="C105" s="99"/>
      <c r="D105" s="11" t="s">
        <v>203</v>
      </c>
      <c r="E105" s="11" t="s">
        <v>203</v>
      </c>
      <c r="F105" s="11" t="s">
        <v>203</v>
      </c>
      <c r="G105" s="85"/>
      <c r="H105" s="75" t="s">
        <v>144</v>
      </c>
      <c r="I105" s="11" t="s">
        <v>251</v>
      </c>
      <c r="J105" s="12"/>
      <c r="K105" s="12"/>
      <c r="L105" s="67"/>
      <c r="M105" s="65"/>
      <c r="N105" s="67"/>
      <c r="O105" s="65"/>
      <c r="P105" s="67"/>
      <c r="Q105" s="67">
        <v>1820</v>
      </c>
      <c r="R105" s="68">
        <v>454</v>
      </c>
      <c r="S105" s="28">
        <f>(R105/Q105)*100</f>
        <v>24.945054945054945</v>
      </c>
      <c r="T105" s="145">
        <v>0</v>
      </c>
      <c r="U105" s="145">
        <v>0</v>
      </c>
      <c r="V105" s="79" t="s">
        <v>390</v>
      </c>
    </row>
    <row r="106" spans="1:22" ht="57">
      <c r="A106" s="97"/>
      <c r="B106" s="99"/>
      <c r="C106" s="99"/>
      <c r="D106" s="11"/>
      <c r="E106" s="11" t="s">
        <v>203</v>
      </c>
      <c r="F106" s="11" t="s">
        <v>203</v>
      </c>
      <c r="G106" s="83" t="s">
        <v>148</v>
      </c>
      <c r="H106" s="75" t="s">
        <v>149</v>
      </c>
      <c r="I106" s="11" t="s">
        <v>251</v>
      </c>
      <c r="J106" s="4"/>
      <c r="K106" s="4"/>
      <c r="L106" s="67"/>
      <c r="M106" s="67"/>
      <c r="N106" s="67"/>
      <c r="O106" s="67"/>
      <c r="P106" s="67"/>
      <c r="Q106" s="68">
        <v>1</v>
      </c>
      <c r="R106" s="68">
        <v>1</v>
      </c>
      <c r="S106" s="22">
        <f t="shared" ref="S106:S111" si="14">(R106/Q106)*100</f>
        <v>100</v>
      </c>
      <c r="T106" s="145">
        <v>0</v>
      </c>
      <c r="U106" s="145">
        <v>0</v>
      </c>
      <c r="V106" s="79" t="s">
        <v>403</v>
      </c>
    </row>
    <row r="107" spans="1:22" ht="99.75">
      <c r="A107" s="97"/>
      <c r="B107" s="99"/>
      <c r="C107" s="99"/>
      <c r="D107" s="11"/>
      <c r="E107" s="11" t="s">
        <v>203</v>
      </c>
      <c r="F107" s="11" t="s">
        <v>203</v>
      </c>
      <c r="G107" s="84"/>
      <c r="H107" s="75" t="s">
        <v>150</v>
      </c>
      <c r="I107" s="11" t="s">
        <v>251</v>
      </c>
      <c r="J107" s="4"/>
      <c r="K107" s="4"/>
      <c r="L107" s="67"/>
      <c r="M107" s="67"/>
      <c r="N107" s="67"/>
      <c r="O107" s="67"/>
      <c r="P107" s="67"/>
      <c r="Q107" s="68">
        <v>54</v>
      </c>
      <c r="R107" s="68">
        <v>54</v>
      </c>
      <c r="S107" s="22">
        <f t="shared" si="14"/>
        <v>100</v>
      </c>
      <c r="T107" s="145">
        <v>0</v>
      </c>
      <c r="U107" s="145">
        <v>0</v>
      </c>
      <c r="V107" s="79" t="s">
        <v>404</v>
      </c>
    </row>
    <row r="108" spans="1:22" ht="71.25">
      <c r="A108" s="97"/>
      <c r="B108" s="99"/>
      <c r="C108" s="99"/>
      <c r="D108" s="11" t="s">
        <v>203</v>
      </c>
      <c r="E108" s="11" t="s">
        <v>203</v>
      </c>
      <c r="F108" s="11" t="s">
        <v>203</v>
      </c>
      <c r="G108" s="85"/>
      <c r="H108" s="75" t="s">
        <v>151</v>
      </c>
      <c r="I108" s="11" t="s">
        <v>251</v>
      </c>
      <c r="J108" s="4"/>
      <c r="K108" s="4"/>
      <c r="L108" s="67"/>
      <c r="M108" s="67"/>
      <c r="N108" s="67"/>
      <c r="O108" s="67"/>
      <c r="P108" s="67"/>
      <c r="Q108" s="68">
        <v>54</v>
      </c>
      <c r="R108" s="68">
        <v>54</v>
      </c>
      <c r="S108" s="22">
        <f t="shared" si="14"/>
        <v>100</v>
      </c>
      <c r="T108" s="145">
        <v>0</v>
      </c>
      <c r="U108" s="145">
        <v>0</v>
      </c>
      <c r="V108" s="79" t="s">
        <v>366</v>
      </c>
    </row>
    <row r="109" spans="1:22" ht="171">
      <c r="A109" s="97"/>
      <c r="B109" s="99"/>
      <c r="C109" s="99"/>
      <c r="D109" s="11" t="s">
        <v>203</v>
      </c>
      <c r="E109" s="11" t="s">
        <v>203</v>
      </c>
      <c r="F109" s="11" t="s">
        <v>203</v>
      </c>
      <c r="G109" s="83" t="s">
        <v>152</v>
      </c>
      <c r="H109" s="75" t="s">
        <v>153</v>
      </c>
      <c r="I109" s="11" t="s">
        <v>212</v>
      </c>
      <c r="J109" s="12" t="s">
        <v>341</v>
      </c>
      <c r="K109" s="12" t="s">
        <v>252</v>
      </c>
      <c r="L109" s="67">
        <v>452001</v>
      </c>
      <c r="M109" s="65" t="s">
        <v>253</v>
      </c>
      <c r="N109" s="67">
        <v>45200109</v>
      </c>
      <c r="O109" s="65" t="s">
        <v>342</v>
      </c>
      <c r="P109" s="67">
        <v>12</v>
      </c>
      <c r="Q109" s="68">
        <v>12</v>
      </c>
      <c r="R109" s="68">
        <v>4</v>
      </c>
      <c r="S109" s="28">
        <f t="shared" si="14"/>
        <v>33.333333333333329</v>
      </c>
      <c r="T109" s="145">
        <v>57630000</v>
      </c>
      <c r="U109" s="145">
        <v>57630000</v>
      </c>
      <c r="V109" s="79" t="s">
        <v>406</v>
      </c>
    </row>
    <row r="110" spans="1:22" ht="228">
      <c r="A110" s="98"/>
      <c r="B110" s="89"/>
      <c r="C110" s="89"/>
      <c r="D110" s="11"/>
      <c r="E110" s="11" t="s">
        <v>203</v>
      </c>
      <c r="F110" s="11" t="s">
        <v>203</v>
      </c>
      <c r="G110" s="85"/>
      <c r="H110" s="75" t="s">
        <v>155</v>
      </c>
      <c r="I110" s="11" t="s">
        <v>212</v>
      </c>
      <c r="J110" s="12" t="s">
        <v>341</v>
      </c>
      <c r="K110" s="12" t="s">
        <v>252</v>
      </c>
      <c r="L110" s="67">
        <v>452001</v>
      </c>
      <c r="M110" s="65" t="s">
        <v>253</v>
      </c>
      <c r="N110" s="67">
        <v>45200109</v>
      </c>
      <c r="O110" s="65" t="s">
        <v>342</v>
      </c>
      <c r="P110" s="67">
        <v>12</v>
      </c>
      <c r="Q110" s="68">
        <v>12</v>
      </c>
      <c r="R110" s="68">
        <v>12</v>
      </c>
      <c r="S110" s="78">
        <f t="shared" si="14"/>
        <v>100</v>
      </c>
      <c r="T110" s="145">
        <v>4000000</v>
      </c>
      <c r="U110" s="145">
        <v>4000000</v>
      </c>
      <c r="V110" s="79" t="s">
        <v>405</v>
      </c>
    </row>
    <row r="111" spans="1:22" ht="82.9" customHeight="1">
      <c r="A111" s="96" t="s">
        <v>156</v>
      </c>
      <c r="B111" s="83" t="s">
        <v>239</v>
      </c>
      <c r="C111" s="83" t="s">
        <v>240</v>
      </c>
      <c r="D111" s="92"/>
      <c r="E111" s="92"/>
      <c r="F111" s="92" t="s">
        <v>203</v>
      </c>
      <c r="G111" s="83" t="s">
        <v>157</v>
      </c>
      <c r="H111" s="88" t="s">
        <v>158</v>
      </c>
      <c r="I111" s="11" t="s">
        <v>187</v>
      </c>
      <c r="J111" s="12" t="s">
        <v>63</v>
      </c>
      <c r="K111" s="12"/>
      <c r="L111" s="67">
        <v>4102038</v>
      </c>
      <c r="M111" s="65" t="s">
        <v>300</v>
      </c>
      <c r="N111" s="67">
        <v>410203800</v>
      </c>
      <c r="O111" s="65" t="s">
        <v>301</v>
      </c>
      <c r="P111" s="67">
        <v>40</v>
      </c>
      <c r="Q111" s="94">
        <v>1</v>
      </c>
      <c r="R111" s="94">
        <v>1</v>
      </c>
      <c r="S111" s="86">
        <f t="shared" si="14"/>
        <v>100</v>
      </c>
      <c r="T111" s="145">
        <v>2885000</v>
      </c>
      <c r="U111" s="145">
        <v>2885000</v>
      </c>
      <c r="V111" s="79" t="s">
        <v>369</v>
      </c>
    </row>
    <row r="112" spans="1:22" ht="28.5">
      <c r="A112" s="97"/>
      <c r="B112" s="84"/>
      <c r="C112" s="84"/>
      <c r="D112" s="93"/>
      <c r="E112" s="93"/>
      <c r="F112" s="93"/>
      <c r="G112" s="85"/>
      <c r="H112" s="89"/>
      <c r="I112" s="11" t="s">
        <v>260</v>
      </c>
      <c r="J112" s="23" t="s">
        <v>262</v>
      </c>
      <c r="K112" s="23" t="s">
        <v>262</v>
      </c>
      <c r="L112" s="68" t="s">
        <v>262</v>
      </c>
      <c r="M112" s="65" t="s">
        <v>262</v>
      </c>
      <c r="N112" s="68" t="s">
        <v>262</v>
      </c>
      <c r="O112" s="65" t="s">
        <v>262</v>
      </c>
      <c r="P112" s="68" t="s">
        <v>262</v>
      </c>
      <c r="Q112" s="95"/>
      <c r="R112" s="95"/>
      <c r="S112" s="87"/>
      <c r="T112" s="145">
        <v>0</v>
      </c>
      <c r="U112" s="145">
        <v>0</v>
      </c>
      <c r="V112" s="79" t="s">
        <v>368</v>
      </c>
    </row>
    <row r="113" spans="1:22" ht="110.45" customHeight="1">
      <c r="A113" s="97"/>
      <c r="B113" s="84"/>
      <c r="C113" s="84"/>
      <c r="D113" s="92"/>
      <c r="E113" s="92"/>
      <c r="F113" s="92" t="s">
        <v>203</v>
      </c>
      <c r="G113" s="83" t="s">
        <v>159</v>
      </c>
      <c r="H113" s="88" t="s">
        <v>160</v>
      </c>
      <c r="I113" s="11" t="s">
        <v>211</v>
      </c>
      <c r="J113" s="23" t="s">
        <v>63</v>
      </c>
      <c r="K113" s="23"/>
      <c r="L113" s="67">
        <v>4102038</v>
      </c>
      <c r="M113" s="65" t="s">
        <v>300</v>
      </c>
      <c r="N113" s="67">
        <v>410203800</v>
      </c>
      <c r="O113" s="65" t="s">
        <v>301</v>
      </c>
      <c r="P113" s="67">
        <v>40</v>
      </c>
      <c r="Q113" s="94">
        <v>1</v>
      </c>
      <c r="R113" s="94">
        <v>1</v>
      </c>
      <c r="S113" s="86">
        <f>(R113/Q113)*100</f>
        <v>100</v>
      </c>
      <c r="T113" s="145">
        <v>0</v>
      </c>
      <c r="U113" s="145">
        <v>0</v>
      </c>
      <c r="V113" s="79" t="s">
        <v>434</v>
      </c>
    </row>
    <row r="114" spans="1:22" ht="28.5">
      <c r="A114" s="97"/>
      <c r="B114" s="84"/>
      <c r="C114" s="84"/>
      <c r="D114" s="93"/>
      <c r="E114" s="93"/>
      <c r="F114" s="93"/>
      <c r="G114" s="85"/>
      <c r="H114" s="89"/>
      <c r="I114" s="11" t="s">
        <v>260</v>
      </c>
      <c r="J114" s="23" t="s">
        <v>262</v>
      </c>
      <c r="K114" s="23" t="s">
        <v>262</v>
      </c>
      <c r="L114" s="68" t="s">
        <v>262</v>
      </c>
      <c r="M114" s="65" t="s">
        <v>262</v>
      </c>
      <c r="N114" s="68" t="s">
        <v>262</v>
      </c>
      <c r="O114" s="65" t="s">
        <v>262</v>
      </c>
      <c r="P114" s="68" t="s">
        <v>262</v>
      </c>
      <c r="Q114" s="95"/>
      <c r="R114" s="95"/>
      <c r="S114" s="87"/>
      <c r="T114" s="145">
        <v>0</v>
      </c>
      <c r="U114" s="145">
        <v>0</v>
      </c>
      <c r="V114" s="79" t="s">
        <v>368</v>
      </c>
    </row>
    <row r="115" spans="1:22" ht="103.9" customHeight="1">
      <c r="A115" s="97"/>
      <c r="B115" s="84"/>
      <c r="C115" s="84"/>
      <c r="D115" s="5" t="s">
        <v>203</v>
      </c>
      <c r="E115" s="5" t="s">
        <v>203</v>
      </c>
      <c r="F115" s="5" t="s">
        <v>203</v>
      </c>
      <c r="G115" s="12" t="s">
        <v>161</v>
      </c>
      <c r="H115" s="75" t="s">
        <v>162</v>
      </c>
      <c r="I115" s="11" t="s">
        <v>436</v>
      </c>
      <c r="J115" s="12" t="s">
        <v>254</v>
      </c>
      <c r="K115" s="12" t="s">
        <v>255</v>
      </c>
      <c r="L115" s="67">
        <v>4501024</v>
      </c>
      <c r="M115" s="65" t="s">
        <v>168</v>
      </c>
      <c r="N115" s="68" t="s">
        <v>169</v>
      </c>
      <c r="O115" s="65" t="s">
        <v>170</v>
      </c>
      <c r="P115" s="67">
        <v>10</v>
      </c>
      <c r="Q115" s="68">
        <v>1</v>
      </c>
      <c r="R115" s="68">
        <v>1</v>
      </c>
      <c r="S115" s="22">
        <f t="shared" ref="S115:S129" si="15">(R115/Q115)*100</f>
        <v>100</v>
      </c>
      <c r="T115" s="145" t="s">
        <v>358</v>
      </c>
      <c r="U115" s="145" t="s">
        <v>359</v>
      </c>
      <c r="V115" s="79" t="s">
        <v>435</v>
      </c>
    </row>
    <row r="116" spans="1:22" ht="97.9" customHeight="1">
      <c r="A116" s="97"/>
      <c r="B116" s="84"/>
      <c r="C116" s="84"/>
      <c r="D116" s="11" t="s">
        <v>203</v>
      </c>
      <c r="E116" s="11" t="s">
        <v>203</v>
      </c>
      <c r="F116" s="11" t="s">
        <v>203</v>
      </c>
      <c r="G116" s="83" t="s">
        <v>163</v>
      </c>
      <c r="H116" s="75" t="s">
        <v>164</v>
      </c>
      <c r="I116" s="11" t="s">
        <v>138</v>
      </c>
      <c r="J116" s="12" t="s">
        <v>262</v>
      </c>
      <c r="K116" s="12" t="s">
        <v>262</v>
      </c>
      <c r="L116" s="68" t="s">
        <v>262</v>
      </c>
      <c r="M116" s="65" t="s">
        <v>262</v>
      </c>
      <c r="N116" s="68" t="s">
        <v>262</v>
      </c>
      <c r="O116" s="65" t="s">
        <v>262</v>
      </c>
      <c r="P116" s="68" t="s">
        <v>262</v>
      </c>
      <c r="Q116" s="70">
        <v>1</v>
      </c>
      <c r="R116" s="70">
        <v>0</v>
      </c>
      <c r="S116" s="22">
        <f t="shared" si="15"/>
        <v>0</v>
      </c>
      <c r="T116" s="145">
        <v>0</v>
      </c>
      <c r="U116" s="145">
        <v>0</v>
      </c>
      <c r="V116" s="79" t="s">
        <v>368</v>
      </c>
    </row>
    <row r="117" spans="1:22" ht="71.25">
      <c r="A117" s="97"/>
      <c r="B117" s="84"/>
      <c r="C117" s="84"/>
      <c r="D117" s="11" t="s">
        <v>203</v>
      </c>
      <c r="E117" s="11" t="s">
        <v>203</v>
      </c>
      <c r="F117" s="11" t="s">
        <v>203</v>
      </c>
      <c r="G117" s="85"/>
      <c r="H117" s="75" t="s">
        <v>165</v>
      </c>
      <c r="I117" s="11" t="s">
        <v>138</v>
      </c>
      <c r="J117" s="23" t="s">
        <v>262</v>
      </c>
      <c r="K117" s="23" t="s">
        <v>262</v>
      </c>
      <c r="L117" s="68" t="s">
        <v>262</v>
      </c>
      <c r="M117" s="65" t="s">
        <v>262</v>
      </c>
      <c r="N117" s="68" t="s">
        <v>262</v>
      </c>
      <c r="O117" s="65" t="s">
        <v>262</v>
      </c>
      <c r="P117" s="68" t="s">
        <v>262</v>
      </c>
      <c r="Q117" s="70">
        <v>1</v>
      </c>
      <c r="R117" s="70">
        <v>0</v>
      </c>
      <c r="S117" s="22">
        <f t="shared" si="15"/>
        <v>0</v>
      </c>
      <c r="T117" s="145">
        <v>0</v>
      </c>
      <c r="U117" s="145">
        <v>0</v>
      </c>
      <c r="V117" s="79" t="s">
        <v>368</v>
      </c>
    </row>
    <row r="118" spans="1:22" ht="128.25">
      <c r="A118" s="97"/>
      <c r="B118" s="85"/>
      <c r="C118" s="85"/>
      <c r="D118" s="11" t="s">
        <v>203</v>
      </c>
      <c r="E118" s="11" t="s">
        <v>203</v>
      </c>
      <c r="F118" s="11" t="s">
        <v>203</v>
      </c>
      <c r="G118" s="12" t="s">
        <v>166</v>
      </c>
      <c r="H118" s="75" t="s">
        <v>167</v>
      </c>
      <c r="I118" s="11" t="s">
        <v>154</v>
      </c>
      <c r="J118" s="12" t="s">
        <v>254</v>
      </c>
      <c r="K118" s="12" t="s">
        <v>255</v>
      </c>
      <c r="L118" s="67">
        <v>4501024</v>
      </c>
      <c r="M118" s="65" t="s">
        <v>168</v>
      </c>
      <c r="N118" s="68" t="s">
        <v>169</v>
      </c>
      <c r="O118" s="65" t="s">
        <v>170</v>
      </c>
      <c r="P118" s="67">
        <v>10</v>
      </c>
      <c r="Q118" s="67">
        <v>12</v>
      </c>
      <c r="R118" s="67">
        <v>12</v>
      </c>
      <c r="S118" s="22">
        <f t="shared" si="15"/>
        <v>100</v>
      </c>
      <c r="T118" s="145">
        <v>3000000</v>
      </c>
      <c r="U118" s="145">
        <v>3000000</v>
      </c>
      <c r="V118" s="79" t="s">
        <v>409</v>
      </c>
    </row>
    <row r="119" spans="1:22" ht="71.25">
      <c r="A119" s="97"/>
      <c r="B119" s="83" t="s">
        <v>241</v>
      </c>
      <c r="C119" s="83" t="s">
        <v>242</v>
      </c>
      <c r="D119" s="5"/>
      <c r="E119" s="5" t="s">
        <v>203</v>
      </c>
      <c r="F119" s="5" t="s">
        <v>203</v>
      </c>
      <c r="G119" s="12" t="s">
        <v>171</v>
      </c>
      <c r="H119" s="75" t="s">
        <v>346</v>
      </c>
      <c r="I119" s="11" t="s">
        <v>211</v>
      </c>
      <c r="J119" s="12" t="s">
        <v>63</v>
      </c>
      <c r="K119" s="12"/>
      <c r="L119" s="67">
        <v>3604006</v>
      </c>
      <c r="M119" s="65" t="s">
        <v>302</v>
      </c>
      <c r="N119" s="67" t="s">
        <v>303</v>
      </c>
      <c r="O119" s="65" t="s">
        <v>279</v>
      </c>
      <c r="P119" s="67">
        <v>800</v>
      </c>
      <c r="Q119" s="67">
        <v>12</v>
      </c>
      <c r="R119" s="67">
        <v>10</v>
      </c>
      <c r="S119" s="28">
        <f t="shared" si="15"/>
        <v>83.333333333333343</v>
      </c>
      <c r="T119" s="145">
        <f>2250000*4/4</f>
        <v>2250000</v>
      </c>
      <c r="U119" s="145">
        <f>6675000/4</f>
        <v>1668750</v>
      </c>
      <c r="V119" s="79" t="s">
        <v>370</v>
      </c>
    </row>
    <row r="120" spans="1:22" ht="114">
      <c r="A120" s="97"/>
      <c r="B120" s="84"/>
      <c r="C120" s="84"/>
      <c r="D120" s="5"/>
      <c r="E120" s="5" t="s">
        <v>203</v>
      </c>
      <c r="F120" s="5" t="s">
        <v>203</v>
      </c>
      <c r="G120" s="12" t="s">
        <v>172</v>
      </c>
      <c r="H120" s="75" t="s">
        <v>347</v>
      </c>
      <c r="I120" s="11" t="s">
        <v>211</v>
      </c>
      <c r="J120" s="23" t="s">
        <v>63</v>
      </c>
      <c r="K120" s="23"/>
      <c r="L120" s="67">
        <v>3604006</v>
      </c>
      <c r="M120" s="65" t="s">
        <v>302</v>
      </c>
      <c r="N120" s="67" t="s">
        <v>303</v>
      </c>
      <c r="O120" s="65" t="s">
        <v>279</v>
      </c>
      <c r="P120" s="67">
        <v>800</v>
      </c>
      <c r="Q120" s="67">
        <v>1</v>
      </c>
      <c r="R120" s="67">
        <v>0.7</v>
      </c>
      <c r="S120" s="22">
        <f t="shared" si="15"/>
        <v>70</v>
      </c>
      <c r="T120" s="145">
        <f>2250000*4/4</f>
        <v>2250000</v>
      </c>
      <c r="U120" s="145">
        <f>6675000/4</f>
        <v>1668750</v>
      </c>
      <c r="V120" s="79" t="s">
        <v>437</v>
      </c>
    </row>
    <row r="121" spans="1:22" ht="171">
      <c r="A121" s="97"/>
      <c r="B121" s="84"/>
      <c r="C121" s="84"/>
      <c r="D121" s="5"/>
      <c r="E121" s="5" t="s">
        <v>203</v>
      </c>
      <c r="F121" s="5" t="s">
        <v>203</v>
      </c>
      <c r="G121" s="83" t="s">
        <v>173</v>
      </c>
      <c r="H121" s="75" t="s">
        <v>174</v>
      </c>
      <c r="I121" s="11" t="s">
        <v>211</v>
      </c>
      <c r="J121" s="23" t="s">
        <v>63</v>
      </c>
      <c r="K121" s="23"/>
      <c r="L121" s="67">
        <v>3604006</v>
      </c>
      <c r="M121" s="65" t="s">
        <v>302</v>
      </c>
      <c r="N121" s="67" t="s">
        <v>303</v>
      </c>
      <c r="O121" s="65" t="s">
        <v>279</v>
      </c>
      <c r="P121" s="67">
        <v>800</v>
      </c>
      <c r="Q121" s="67">
        <v>1</v>
      </c>
      <c r="R121" s="67">
        <v>1</v>
      </c>
      <c r="S121" s="22">
        <f t="shared" si="15"/>
        <v>100</v>
      </c>
      <c r="T121" s="145">
        <v>0</v>
      </c>
      <c r="U121" s="145">
        <v>0</v>
      </c>
      <c r="V121" s="79" t="s">
        <v>438</v>
      </c>
    </row>
    <row r="122" spans="1:22" ht="114">
      <c r="A122" s="97"/>
      <c r="B122" s="84"/>
      <c r="C122" s="84"/>
      <c r="D122" s="5"/>
      <c r="E122" s="5" t="s">
        <v>203</v>
      </c>
      <c r="F122" s="5" t="s">
        <v>203</v>
      </c>
      <c r="G122" s="85"/>
      <c r="H122" s="75" t="s">
        <v>175</v>
      </c>
      <c r="I122" s="11" t="s">
        <v>211</v>
      </c>
      <c r="J122" s="23" t="s">
        <v>63</v>
      </c>
      <c r="K122" s="23"/>
      <c r="L122" s="67">
        <v>3604006</v>
      </c>
      <c r="M122" s="65" t="s">
        <v>302</v>
      </c>
      <c r="N122" s="67" t="s">
        <v>303</v>
      </c>
      <c r="O122" s="65" t="s">
        <v>279</v>
      </c>
      <c r="P122" s="67">
        <v>800</v>
      </c>
      <c r="Q122" s="67">
        <v>1</v>
      </c>
      <c r="R122" s="67">
        <v>1</v>
      </c>
      <c r="S122" s="22">
        <f t="shared" si="15"/>
        <v>100</v>
      </c>
      <c r="T122" s="145">
        <f>2250000*4/4</f>
        <v>2250000</v>
      </c>
      <c r="U122" s="145">
        <f>6675000/4</f>
        <v>1668750</v>
      </c>
      <c r="V122" s="79" t="s">
        <v>437</v>
      </c>
    </row>
    <row r="123" spans="1:22" ht="171">
      <c r="A123" s="97"/>
      <c r="B123" s="84"/>
      <c r="C123" s="84"/>
      <c r="D123" s="5"/>
      <c r="E123" s="5" t="s">
        <v>203</v>
      </c>
      <c r="F123" s="5" t="s">
        <v>203</v>
      </c>
      <c r="G123" s="83" t="s">
        <v>176</v>
      </c>
      <c r="H123" s="75" t="s">
        <v>174</v>
      </c>
      <c r="I123" s="11" t="s">
        <v>211</v>
      </c>
      <c r="J123" s="23" t="s">
        <v>63</v>
      </c>
      <c r="K123" s="23"/>
      <c r="L123" s="67">
        <v>3604006</v>
      </c>
      <c r="M123" s="65" t="s">
        <v>302</v>
      </c>
      <c r="N123" s="67" t="s">
        <v>303</v>
      </c>
      <c r="O123" s="65" t="s">
        <v>279</v>
      </c>
      <c r="P123" s="67">
        <v>800</v>
      </c>
      <c r="Q123" s="67">
        <v>1</v>
      </c>
      <c r="R123" s="67">
        <v>1</v>
      </c>
      <c r="S123" s="22">
        <f t="shared" si="15"/>
        <v>100</v>
      </c>
      <c r="T123" s="145">
        <v>0</v>
      </c>
      <c r="U123" s="145">
        <v>0</v>
      </c>
      <c r="V123" s="79" t="s">
        <v>438</v>
      </c>
    </row>
    <row r="124" spans="1:22" ht="114">
      <c r="A124" s="97"/>
      <c r="B124" s="84"/>
      <c r="C124" s="84"/>
      <c r="D124" s="5"/>
      <c r="E124" s="5" t="s">
        <v>203</v>
      </c>
      <c r="F124" s="5" t="s">
        <v>203</v>
      </c>
      <c r="G124" s="85"/>
      <c r="H124" s="75" t="s">
        <v>177</v>
      </c>
      <c r="I124" s="11" t="s">
        <v>211</v>
      </c>
      <c r="J124" s="23" t="s">
        <v>63</v>
      </c>
      <c r="K124" s="23"/>
      <c r="L124" s="67">
        <v>3604006</v>
      </c>
      <c r="M124" s="65" t="s">
        <v>302</v>
      </c>
      <c r="N124" s="67" t="s">
        <v>303</v>
      </c>
      <c r="O124" s="65" t="s">
        <v>279</v>
      </c>
      <c r="P124" s="67">
        <v>800</v>
      </c>
      <c r="Q124" s="67">
        <v>1</v>
      </c>
      <c r="R124" s="67">
        <v>1</v>
      </c>
      <c r="S124" s="22">
        <f t="shared" si="15"/>
        <v>100</v>
      </c>
      <c r="T124" s="145">
        <f>2250000*4/4</f>
        <v>2250000</v>
      </c>
      <c r="U124" s="145">
        <f>6675000/4</f>
        <v>1668750</v>
      </c>
      <c r="V124" s="79" t="s">
        <v>437</v>
      </c>
    </row>
    <row r="125" spans="1:22" ht="114">
      <c r="A125" s="97"/>
      <c r="B125" s="84"/>
      <c r="C125" s="84"/>
      <c r="D125" s="5"/>
      <c r="E125" s="5" t="s">
        <v>203</v>
      </c>
      <c r="F125" s="5" t="s">
        <v>203</v>
      </c>
      <c r="G125" s="12" t="s">
        <v>178</v>
      </c>
      <c r="H125" s="75" t="s">
        <v>179</v>
      </c>
      <c r="I125" s="11" t="s">
        <v>211</v>
      </c>
      <c r="J125" s="23" t="s">
        <v>63</v>
      </c>
      <c r="K125" s="23"/>
      <c r="L125" s="67">
        <v>3604006</v>
      </c>
      <c r="M125" s="65" t="s">
        <v>302</v>
      </c>
      <c r="N125" s="67" t="s">
        <v>303</v>
      </c>
      <c r="O125" s="65" t="s">
        <v>279</v>
      </c>
      <c r="P125" s="67">
        <v>800</v>
      </c>
      <c r="Q125" s="67">
        <v>1</v>
      </c>
      <c r="R125" s="67">
        <v>0.7</v>
      </c>
      <c r="S125" s="22">
        <f t="shared" si="15"/>
        <v>70</v>
      </c>
      <c r="T125" s="145">
        <f>2250000*4/4</f>
        <v>2250000</v>
      </c>
      <c r="U125" s="145">
        <f>6675000/4</f>
        <v>1668750</v>
      </c>
      <c r="V125" s="79" t="s">
        <v>437</v>
      </c>
    </row>
    <row r="126" spans="1:22" ht="99.75">
      <c r="A126" s="97"/>
      <c r="B126" s="84"/>
      <c r="C126" s="84"/>
      <c r="D126" s="5" t="s">
        <v>203</v>
      </c>
      <c r="E126" s="5" t="s">
        <v>203</v>
      </c>
      <c r="F126" s="5" t="s">
        <v>203</v>
      </c>
      <c r="G126" s="12" t="s">
        <v>180</v>
      </c>
      <c r="H126" s="75" t="s">
        <v>181</v>
      </c>
      <c r="I126" s="11" t="s">
        <v>185</v>
      </c>
      <c r="J126" s="12" t="s">
        <v>262</v>
      </c>
      <c r="K126" s="12" t="s">
        <v>262</v>
      </c>
      <c r="L126" s="68" t="s">
        <v>262</v>
      </c>
      <c r="M126" s="65" t="s">
        <v>262</v>
      </c>
      <c r="N126" s="68" t="s">
        <v>262</v>
      </c>
      <c r="O126" s="65" t="s">
        <v>262</v>
      </c>
      <c r="P126" s="68" t="s">
        <v>262</v>
      </c>
      <c r="Q126" s="70">
        <v>1</v>
      </c>
      <c r="R126" s="68">
        <v>0</v>
      </c>
      <c r="S126" s="22">
        <f t="shared" si="15"/>
        <v>0</v>
      </c>
      <c r="T126" s="145">
        <v>0</v>
      </c>
      <c r="U126" s="145">
        <v>0</v>
      </c>
      <c r="V126" s="79" t="s">
        <v>368</v>
      </c>
    </row>
    <row r="127" spans="1:22" ht="133.15" customHeight="1">
      <c r="A127" s="97"/>
      <c r="B127" s="84"/>
      <c r="C127" s="84"/>
      <c r="D127" s="5"/>
      <c r="E127" s="5" t="s">
        <v>203</v>
      </c>
      <c r="F127" s="5" t="s">
        <v>203</v>
      </c>
      <c r="G127" s="83" t="s">
        <v>182</v>
      </c>
      <c r="H127" s="75" t="s">
        <v>183</v>
      </c>
      <c r="I127" s="11" t="s">
        <v>185</v>
      </c>
      <c r="J127" s="23" t="s">
        <v>262</v>
      </c>
      <c r="K127" s="23" t="s">
        <v>262</v>
      </c>
      <c r="L127" s="68" t="s">
        <v>262</v>
      </c>
      <c r="M127" s="65" t="s">
        <v>262</v>
      </c>
      <c r="N127" s="68" t="s">
        <v>262</v>
      </c>
      <c r="O127" s="65" t="s">
        <v>262</v>
      </c>
      <c r="P127" s="68" t="s">
        <v>262</v>
      </c>
      <c r="Q127" s="68">
        <v>1</v>
      </c>
      <c r="R127" s="68">
        <v>0</v>
      </c>
      <c r="S127" s="22">
        <f t="shared" si="15"/>
        <v>0</v>
      </c>
      <c r="T127" s="145">
        <v>0</v>
      </c>
      <c r="U127" s="145">
        <v>0</v>
      </c>
      <c r="V127" s="79" t="s">
        <v>368</v>
      </c>
    </row>
    <row r="128" spans="1:22" ht="270.75">
      <c r="A128" s="97"/>
      <c r="B128" s="84"/>
      <c r="C128" s="84"/>
      <c r="D128" s="5"/>
      <c r="E128" s="5" t="s">
        <v>203</v>
      </c>
      <c r="F128" s="5" t="s">
        <v>203</v>
      </c>
      <c r="G128" s="84"/>
      <c r="H128" s="74" t="s">
        <v>184</v>
      </c>
      <c r="I128" s="11" t="s">
        <v>186</v>
      </c>
      <c r="J128" s="23" t="s">
        <v>265</v>
      </c>
      <c r="K128" s="23" t="s">
        <v>266</v>
      </c>
      <c r="L128" s="67">
        <v>27.5</v>
      </c>
      <c r="M128" s="65" t="s">
        <v>267</v>
      </c>
      <c r="N128" s="67"/>
      <c r="O128" s="65" t="s">
        <v>268</v>
      </c>
      <c r="P128" s="67">
        <v>12</v>
      </c>
      <c r="Q128" s="68">
        <v>1</v>
      </c>
      <c r="R128" s="67">
        <v>1</v>
      </c>
      <c r="S128" s="22">
        <f t="shared" si="15"/>
        <v>100</v>
      </c>
      <c r="T128" s="27">
        <v>6600000</v>
      </c>
      <c r="U128" s="27">
        <v>3300000</v>
      </c>
      <c r="V128" s="79" t="s">
        <v>414</v>
      </c>
    </row>
    <row r="129" spans="1:22" ht="71.25">
      <c r="A129" s="97"/>
      <c r="B129" s="83" t="s">
        <v>243</v>
      </c>
      <c r="C129" s="83" t="s">
        <v>244</v>
      </c>
      <c r="D129" s="96"/>
      <c r="E129" s="96" t="s">
        <v>203</v>
      </c>
      <c r="F129" s="96" t="s">
        <v>203</v>
      </c>
      <c r="G129" s="83" t="s">
        <v>188</v>
      </c>
      <c r="H129" s="88" t="s">
        <v>162</v>
      </c>
      <c r="I129" s="73" t="s">
        <v>304</v>
      </c>
      <c r="J129" s="23" t="s">
        <v>254</v>
      </c>
      <c r="K129" s="23" t="s">
        <v>357</v>
      </c>
      <c r="L129" s="68">
        <v>4501024</v>
      </c>
      <c r="M129" s="65" t="s">
        <v>168</v>
      </c>
      <c r="N129" s="68" t="s">
        <v>169</v>
      </c>
      <c r="O129" s="65" t="s">
        <v>170</v>
      </c>
      <c r="P129" s="67">
        <v>10</v>
      </c>
      <c r="Q129" s="94">
        <v>1</v>
      </c>
      <c r="R129" s="94">
        <v>1</v>
      </c>
      <c r="S129" s="86">
        <f t="shared" si="15"/>
        <v>100</v>
      </c>
      <c r="T129" s="27">
        <v>4000000</v>
      </c>
      <c r="U129" s="27">
        <v>4000000</v>
      </c>
      <c r="V129" s="80" t="s">
        <v>408</v>
      </c>
    </row>
    <row r="130" spans="1:22" ht="28.5">
      <c r="A130" s="97"/>
      <c r="B130" s="84"/>
      <c r="C130" s="84"/>
      <c r="D130" s="98"/>
      <c r="E130" s="98"/>
      <c r="F130" s="98"/>
      <c r="G130" s="84"/>
      <c r="H130" s="89"/>
      <c r="I130" s="73" t="s">
        <v>260</v>
      </c>
      <c r="J130" s="23" t="s">
        <v>262</v>
      </c>
      <c r="K130" s="23" t="s">
        <v>262</v>
      </c>
      <c r="L130" s="68" t="s">
        <v>262</v>
      </c>
      <c r="M130" s="65" t="s">
        <v>262</v>
      </c>
      <c r="N130" s="68" t="s">
        <v>262</v>
      </c>
      <c r="O130" s="65" t="s">
        <v>262</v>
      </c>
      <c r="P130" s="68" t="s">
        <v>262</v>
      </c>
      <c r="Q130" s="95"/>
      <c r="R130" s="95"/>
      <c r="S130" s="87"/>
      <c r="T130" s="27">
        <v>0</v>
      </c>
      <c r="U130" s="27">
        <v>0</v>
      </c>
      <c r="V130" s="79" t="s">
        <v>368</v>
      </c>
    </row>
    <row r="131" spans="1:22" ht="146.44999999999999" customHeight="1">
      <c r="A131" s="97"/>
      <c r="B131" s="84"/>
      <c r="C131" s="84"/>
      <c r="D131" s="92" t="s">
        <v>203</v>
      </c>
      <c r="E131" s="92" t="s">
        <v>203</v>
      </c>
      <c r="F131" s="92"/>
      <c r="G131" s="84"/>
      <c r="H131" s="88" t="s">
        <v>189</v>
      </c>
      <c r="I131" s="11" t="s">
        <v>187</v>
      </c>
      <c r="J131" s="23" t="s">
        <v>63</v>
      </c>
      <c r="K131" s="23"/>
      <c r="L131" s="68" t="s">
        <v>298</v>
      </c>
      <c r="M131" s="65" t="s">
        <v>296</v>
      </c>
      <c r="N131" s="68" t="s">
        <v>299</v>
      </c>
      <c r="O131" s="65" t="s">
        <v>297</v>
      </c>
      <c r="P131" s="67">
        <v>1</v>
      </c>
      <c r="Q131" s="118">
        <v>1</v>
      </c>
      <c r="R131" s="90">
        <v>0.2</v>
      </c>
      <c r="S131" s="86">
        <f>(R131/Q131)*100</f>
        <v>20</v>
      </c>
      <c r="T131" s="27">
        <v>80000000</v>
      </c>
      <c r="U131" s="27">
        <v>0</v>
      </c>
      <c r="V131" s="79" t="s">
        <v>439</v>
      </c>
    </row>
    <row r="132" spans="1:22" ht="28.5">
      <c r="A132" s="97"/>
      <c r="B132" s="84"/>
      <c r="C132" s="84"/>
      <c r="D132" s="93"/>
      <c r="E132" s="93"/>
      <c r="F132" s="93"/>
      <c r="G132" s="85"/>
      <c r="H132" s="89"/>
      <c r="I132" s="11" t="s">
        <v>260</v>
      </c>
      <c r="J132" s="23" t="s">
        <v>262</v>
      </c>
      <c r="K132" s="23" t="s">
        <v>262</v>
      </c>
      <c r="L132" s="68" t="s">
        <v>262</v>
      </c>
      <c r="M132" s="65" t="s">
        <v>262</v>
      </c>
      <c r="N132" s="68" t="s">
        <v>262</v>
      </c>
      <c r="O132" s="65" t="s">
        <v>262</v>
      </c>
      <c r="P132" s="68" t="s">
        <v>262</v>
      </c>
      <c r="Q132" s="95"/>
      <c r="R132" s="91"/>
      <c r="S132" s="87"/>
      <c r="T132" s="27">
        <v>0</v>
      </c>
      <c r="U132" s="27">
        <v>0</v>
      </c>
      <c r="V132" s="79" t="s">
        <v>368</v>
      </c>
    </row>
    <row r="133" spans="1:22" ht="57">
      <c r="A133" s="97"/>
      <c r="B133" s="84"/>
      <c r="C133" s="84"/>
      <c r="D133" s="92"/>
      <c r="E133" s="92" t="s">
        <v>203</v>
      </c>
      <c r="F133" s="92" t="s">
        <v>203</v>
      </c>
      <c r="G133" s="83" t="s">
        <v>190</v>
      </c>
      <c r="H133" s="88" t="s">
        <v>348</v>
      </c>
      <c r="I133" s="11" t="s">
        <v>212</v>
      </c>
      <c r="J133" s="23" t="s">
        <v>63</v>
      </c>
      <c r="K133" s="23"/>
      <c r="L133" s="68" t="s">
        <v>298</v>
      </c>
      <c r="M133" s="65" t="s">
        <v>296</v>
      </c>
      <c r="N133" s="68" t="s">
        <v>299</v>
      </c>
      <c r="O133" s="65" t="s">
        <v>297</v>
      </c>
      <c r="P133" s="67">
        <v>1</v>
      </c>
      <c r="Q133" s="94">
        <v>1</v>
      </c>
      <c r="R133" s="94">
        <v>0.4</v>
      </c>
      <c r="S133" s="86">
        <f>(R133/Q133)*100</f>
        <v>40</v>
      </c>
      <c r="T133" s="27">
        <v>4000000</v>
      </c>
      <c r="U133" s="27">
        <v>4000000</v>
      </c>
      <c r="V133" s="80" t="s">
        <v>408</v>
      </c>
    </row>
    <row r="134" spans="1:22" ht="58.5" customHeight="1">
      <c r="A134" s="97"/>
      <c r="B134" s="84"/>
      <c r="C134" s="84"/>
      <c r="D134" s="93"/>
      <c r="E134" s="93"/>
      <c r="F134" s="93"/>
      <c r="G134" s="85"/>
      <c r="H134" s="89"/>
      <c r="I134" s="11" t="s">
        <v>260</v>
      </c>
      <c r="J134" s="23" t="s">
        <v>262</v>
      </c>
      <c r="K134" s="23" t="s">
        <v>262</v>
      </c>
      <c r="L134" s="68" t="s">
        <v>262</v>
      </c>
      <c r="M134" s="65" t="s">
        <v>262</v>
      </c>
      <c r="N134" s="68" t="s">
        <v>262</v>
      </c>
      <c r="O134" s="65" t="s">
        <v>262</v>
      </c>
      <c r="P134" s="68" t="s">
        <v>262</v>
      </c>
      <c r="Q134" s="95"/>
      <c r="R134" s="95"/>
      <c r="S134" s="87"/>
      <c r="T134" s="27">
        <v>0</v>
      </c>
      <c r="U134" s="27">
        <v>0</v>
      </c>
      <c r="V134" s="79" t="s">
        <v>368</v>
      </c>
    </row>
    <row r="135" spans="1:22" ht="142.5">
      <c r="A135" s="97"/>
      <c r="B135" s="85"/>
      <c r="C135" s="85"/>
      <c r="D135" s="5"/>
      <c r="E135" s="5" t="s">
        <v>203</v>
      </c>
      <c r="F135" s="5" t="s">
        <v>203</v>
      </c>
      <c r="G135" s="14" t="s">
        <v>191</v>
      </c>
      <c r="H135" s="75" t="s">
        <v>192</v>
      </c>
      <c r="I135" s="11" t="s">
        <v>187</v>
      </c>
      <c r="J135" s="23" t="s">
        <v>63</v>
      </c>
      <c r="K135" s="23"/>
      <c r="L135" s="68" t="s">
        <v>298</v>
      </c>
      <c r="M135" s="65" t="s">
        <v>296</v>
      </c>
      <c r="N135" s="68" t="s">
        <v>299</v>
      </c>
      <c r="O135" s="65" t="s">
        <v>297</v>
      </c>
      <c r="P135" s="67">
        <v>1</v>
      </c>
      <c r="Q135" s="67">
        <v>1</v>
      </c>
      <c r="R135" s="67">
        <v>0.2</v>
      </c>
      <c r="S135" s="22">
        <f>(R135/Q135)*100</f>
        <v>20</v>
      </c>
      <c r="T135" s="145" t="s">
        <v>358</v>
      </c>
      <c r="U135" s="145" t="s">
        <v>359</v>
      </c>
      <c r="V135" s="80" t="s">
        <v>440</v>
      </c>
    </row>
    <row r="136" spans="1:22" ht="106.15" customHeight="1">
      <c r="A136" s="97"/>
      <c r="B136" s="83" t="s">
        <v>245</v>
      </c>
      <c r="C136" s="83" t="s">
        <v>246</v>
      </c>
      <c r="D136" s="5" t="s">
        <v>203</v>
      </c>
      <c r="E136" s="5" t="s">
        <v>203</v>
      </c>
      <c r="F136" s="5" t="s">
        <v>203</v>
      </c>
      <c r="G136" s="14" t="s">
        <v>194</v>
      </c>
      <c r="H136" s="75" t="s">
        <v>193</v>
      </c>
      <c r="I136" s="11" t="s">
        <v>185</v>
      </c>
      <c r="J136" s="23" t="s">
        <v>262</v>
      </c>
      <c r="K136" s="23" t="s">
        <v>262</v>
      </c>
      <c r="L136" s="68" t="s">
        <v>262</v>
      </c>
      <c r="M136" s="65" t="s">
        <v>262</v>
      </c>
      <c r="N136" s="68" t="s">
        <v>262</v>
      </c>
      <c r="O136" s="65" t="s">
        <v>262</v>
      </c>
      <c r="P136" s="68" t="s">
        <v>262</v>
      </c>
      <c r="Q136" s="68">
        <v>1</v>
      </c>
      <c r="R136" s="67">
        <v>0</v>
      </c>
      <c r="S136" s="22">
        <f>(R136/Q136)*100</f>
        <v>0</v>
      </c>
      <c r="T136" s="27">
        <v>0</v>
      </c>
      <c r="U136" s="27">
        <v>0</v>
      </c>
      <c r="V136" s="79" t="s">
        <v>368</v>
      </c>
    </row>
    <row r="137" spans="1:22" ht="171">
      <c r="A137" s="97"/>
      <c r="B137" s="84"/>
      <c r="C137" s="84"/>
      <c r="D137" s="5"/>
      <c r="E137" s="5" t="s">
        <v>203</v>
      </c>
      <c r="F137" s="5" t="s">
        <v>203</v>
      </c>
      <c r="G137" s="14" t="s">
        <v>195</v>
      </c>
      <c r="H137" s="75" t="s">
        <v>196</v>
      </c>
      <c r="I137" s="11" t="s">
        <v>187</v>
      </c>
      <c r="J137" s="23" t="s">
        <v>63</v>
      </c>
      <c r="K137" s="23"/>
      <c r="L137" s="68" t="s">
        <v>298</v>
      </c>
      <c r="M137" s="65" t="s">
        <v>296</v>
      </c>
      <c r="N137" s="68" t="s">
        <v>299</v>
      </c>
      <c r="O137" s="65" t="s">
        <v>297</v>
      </c>
      <c r="P137" s="67">
        <v>1</v>
      </c>
      <c r="Q137" s="71">
        <v>1</v>
      </c>
      <c r="R137" s="71">
        <v>0.5</v>
      </c>
      <c r="S137" s="22">
        <f>(R137/Q137)*100</f>
        <v>50</v>
      </c>
      <c r="T137" s="27">
        <v>2250000</v>
      </c>
      <c r="U137" s="27">
        <v>2250000</v>
      </c>
      <c r="V137" s="79" t="s">
        <v>441</v>
      </c>
    </row>
    <row r="138" spans="1:22" ht="142.5">
      <c r="A138" s="98"/>
      <c r="B138" s="85"/>
      <c r="C138" s="85"/>
      <c r="D138" s="5" t="s">
        <v>203</v>
      </c>
      <c r="E138" s="5" t="s">
        <v>203</v>
      </c>
      <c r="F138" s="5" t="s">
        <v>203</v>
      </c>
      <c r="G138" s="14" t="s">
        <v>197</v>
      </c>
      <c r="H138" s="75" t="s">
        <v>198</v>
      </c>
      <c r="I138" s="11" t="s">
        <v>185</v>
      </c>
      <c r="J138" s="23" t="s">
        <v>262</v>
      </c>
      <c r="K138" s="23" t="s">
        <v>262</v>
      </c>
      <c r="L138" s="68" t="s">
        <v>262</v>
      </c>
      <c r="M138" s="65" t="s">
        <v>262</v>
      </c>
      <c r="N138" s="68" t="s">
        <v>262</v>
      </c>
      <c r="O138" s="65" t="s">
        <v>262</v>
      </c>
      <c r="P138" s="68" t="s">
        <v>262</v>
      </c>
      <c r="Q138" s="70">
        <v>1</v>
      </c>
      <c r="R138" s="67">
        <v>0</v>
      </c>
      <c r="S138" s="22">
        <f>(R138/Q138)*100</f>
        <v>0</v>
      </c>
      <c r="T138" s="27">
        <v>0</v>
      </c>
      <c r="U138" s="27">
        <v>0</v>
      </c>
      <c r="V138" s="79" t="s">
        <v>368</v>
      </c>
    </row>
    <row r="139" spans="1:22">
      <c r="L139" s="72"/>
      <c r="M139" s="72"/>
      <c r="N139" s="72"/>
      <c r="O139" s="72"/>
      <c r="P139" s="72"/>
      <c r="Q139" s="72"/>
      <c r="R139" s="72"/>
    </row>
    <row r="140" spans="1:22">
      <c r="L140" s="72"/>
      <c r="M140" s="72"/>
      <c r="N140" s="72"/>
      <c r="O140" s="72"/>
      <c r="P140" s="72"/>
      <c r="Q140" s="72"/>
      <c r="R140" s="72"/>
    </row>
    <row r="141" spans="1:22">
      <c r="L141" s="72"/>
      <c r="M141" s="72"/>
      <c r="N141" s="72"/>
      <c r="O141" s="72"/>
      <c r="P141" s="72"/>
      <c r="Q141" s="72"/>
      <c r="R141" s="72"/>
    </row>
    <row r="142" spans="1:22">
      <c r="L142" s="72"/>
      <c r="M142" s="72"/>
      <c r="N142" s="72"/>
      <c r="O142" s="72"/>
      <c r="P142" s="72"/>
      <c r="Q142" s="72"/>
      <c r="R142" s="72"/>
    </row>
    <row r="143" spans="1:22">
      <c r="L143" s="72"/>
      <c r="M143" s="72"/>
      <c r="N143" s="72"/>
      <c r="O143" s="72"/>
      <c r="P143" s="72"/>
      <c r="Q143" s="72"/>
      <c r="R143" s="72"/>
    </row>
  </sheetData>
  <mergeCells count="187">
    <mergeCell ref="V5:V7"/>
    <mergeCell ref="V15:V16"/>
    <mergeCell ref="B3:H3"/>
    <mergeCell ref="D103:D104"/>
    <mergeCell ref="E103:E104"/>
    <mergeCell ref="F103:F104"/>
    <mergeCell ref="D31:D33"/>
    <mergeCell ref="E31:E33"/>
    <mergeCell ref="F31:F33"/>
    <mergeCell ref="D36:D37"/>
    <mergeCell ref="E36:E37"/>
    <mergeCell ref="F36:F37"/>
    <mergeCell ref="D97:D98"/>
    <mergeCell ref="E97:E98"/>
    <mergeCell ref="F97:F98"/>
    <mergeCell ref="D83:D84"/>
    <mergeCell ref="E83:E84"/>
    <mergeCell ref="F83:F84"/>
    <mergeCell ref="D85:D86"/>
    <mergeCell ref="E85:E86"/>
    <mergeCell ref="F85:F86"/>
    <mergeCell ref="D6:F6"/>
    <mergeCell ref="Q85:Q86"/>
    <mergeCell ref="R129:R130"/>
    <mergeCell ref="G123:G124"/>
    <mergeCell ref="R85:R86"/>
    <mergeCell ref="S85:S86"/>
    <mergeCell ref="R36:R37"/>
    <mergeCell ref="S36:S37"/>
    <mergeCell ref="R97:R98"/>
    <mergeCell ref="S97:S98"/>
    <mergeCell ref="G62:G63"/>
    <mergeCell ref="G97:G101"/>
    <mergeCell ref="G94:G95"/>
    <mergeCell ref="Q83:Q84"/>
    <mergeCell ref="R83:R84"/>
    <mergeCell ref="G83:G86"/>
    <mergeCell ref="G59:G61"/>
    <mergeCell ref="G67:G68"/>
    <mergeCell ref="S129:S130"/>
    <mergeCell ref="H97:H98"/>
    <mergeCell ref="Q97:Q98"/>
    <mergeCell ref="G70:G71"/>
    <mergeCell ref="G72:G73"/>
    <mergeCell ref="Q131:Q132"/>
    <mergeCell ref="D129:D130"/>
    <mergeCell ref="E129:E130"/>
    <mergeCell ref="F129:F130"/>
    <mergeCell ref="G113:G114"/>
    <mergeCell ref="D113:D114"/>
    <mergeCell ref="E113:E114"/>
    <mergeCell ref="F113:F114"/>
    <mergeCell ref="D111:D112"/>
    <mergeCell ref="E111:E112"/>
    <mergeCell ref="F111:F112"/>
    <mergeCell ref="G111:G112"/>
    <mergeCell ref="H129:H130"/>
    <mergeCell ref="Q129:Q130"/>
    <mergeCell ref="B28:B35"/>
    <mergeCell ref="C28:C35"/>
    <mergeCell ref="D34:D35"/>
    <mergeCell ref="E34:E35"/>
    <mergeCell ref="F34:F35"/>
    <mergeCell ref="G31:G35"/>
    <mergeCell ref="H34:H35"/>
    <mergeCell ref="H36:H37"/>
    <mergeCell ref="Q36:Q37"/>
    <mergeCell ref="A6:A7"/>
    <mergeCell ref="G6:G7"/>
    <mergeCell ref="H6:H7"/>
    <mergeCell ref="G26:G27"/>
    <mergeCell ref="G39:G47"/>
    <mergeCell ref="G57:G58"/>
    <mergeCell ref="N6:N7"/>
    <mergeCell ref="G89:G90"/>
    <mergeCell ref="M6:M7"/>
    <mergeCell ref="D28:D30"/>
    <mergeCell ref="E28:E30"/>
    <mergeCell ref="F28:F30"/>
    <mergeCell ref="G28:G30"/>
    <mergeCell ref="H28:H30"/>
    <mergeCell ref="G48:G49"/>
    <mergeCell ref="G50:G53"/>
    <mergeCell ref="G55:G56"/>
    <mergeCell ref="G36:G38"/>
    <mergeCell ref="G18:G19"/>
    <mergeCell ref="G74:G75"/>
    <mergeCell ref="A8:A35"/>
    <mergeCell ref="H31:H33"/>
    <mergeCell ref="G13:G16"/>
    <mergeCell ref="H83:H84"/>
    <mergeCell ref="G11:G12"/>
    <mergeCell ref="Q28:Q30"/>
    <mergeCell ref="R28:R30"/>
    <mergeCell ref="Q111:Q112"/>
    <mergeCell ref="R111:R112"/>
    <mergeCell ref="S111:S112"/>
    <mergeCell ref="H113:H114"/>
    <mergeCell ref="Q113:Q114"/>
    <mergeCell ref="R113:R114"/>
    <mergeCell ref="G109:G110"/>
    <mergeCell ref="R31:R33"/>
    <mergeCell ref="S31:S33"/>
    <mergeCell ref="G102:G105"/>
    <mergeCell ref="Q34:Q35"/>
    <mergeCell ref="R34:R35"/>
    <mergeCell ref="S28:S30"/>
    <mergeCell ref="S34:S35"/>
    <mergeCell ref="H103:H104"/>
    <mergeCell ref="Q103:Q104"/>
    <mergeCell ref="R103:R104"/>
    <mergeCell ref="S103:S104"/>
    <mergeCell ref="H85:H86"/>
    <mergeCell ref="Q31:Q33"/>
    <mergeCell ref="G76:G82"/>
    <mergeCell ref="B25:B27"/>
    <mergeCell ref="C25:C27"/>
    <mergeCell ref="B6:B7"/>
    <mergeCell ref="C6:C7"/>
    <mergeCell ref="Q5:S5"/>
    <mergeCell ref="T5:U5"/>
    <mergeCell ref="Q6:Q7"/>
    <mergeCell ref="R6:R7"/>
    <mergeCell ref="S6:S7"/>
    <mergeCell ref="T6:T7"/>
    <mergeCell ref="J5:P5"/>
    <mergeCell ref="T15:T16"/>
    <mergeCell ref="U15:U16"/>
    <mergeCell ref="U6:U7"/>
    <mergeCell ref="I6:I7"/>
    <mergeCell ref="J6:J7"/>
    <mergeCell ref="K6:K7"/>
    <mergeCell ref="L6:L7"/>
    <mergeCell ref="O6:O7"/>
    <mergeCell ref="P6:P7"/>
    <mergeCell ref="B8:B20"/>
    <mergeCell ref="C8:C20"/>
    <mergeCell ref="B21:B23"/>
    <mergeCell ref="C21:C23"/>
    <mergeCell ref="A111:A138"/>
    <mergeCell ref="B87:B90"/>
    <mergeCell ref="C87:C90"/>
    <mergeCell ref="B91:B95"/>
    <mergeCell ref="C91:C95"/>
    <mergeCell ref="A36:A95"/>
    <mergeCell ref="B96:B110"/>
    <mergeCell ref="C96:C110"/>
    <mergeCell ref="A96:A110"/>
    <mergeCell ref="B111:B118"/>
    <mergeCell ref="C111:C118"/>
    <mergeCell ref="B36:B63"/>
    <mergeCell ref="C36:C63"/>
    <mergeCell ref="B64:B68"/>
    <mergeCell ref="C64:C68"/>
    <mergeCell ref="B69:B73"/>
    <mergeCell ref="C74:C86"/>
    <mergeCell ref="C69:C73"/>
    <mergeCell ref="B74:B86"/>
    <mergeCell ref="B119:B128"/>
    <mergeCell ref="C119:C128"/>
    <mergeCell ref="B129:B135"/>
    <mergeCell ref="C129:C135"/>
    <mergeCell ref="B136:B138"/>
    <mergeCell ref="C136:C138"/>
    <mergeCell ref="S83:S84"/>
    <mergeCell ref="G91:G92"/>
    <mergeCell ref="S113:S114"/>
    <mergeCell ref="H111:H112"/>
    <mergeCell ref="G116:G117"/>
    <mergeCell ref="G121:G122"/>
    <mergeCell ref="G106:G108"/>
    <mergeCell ref="G127:G128"/>
    <mergeCell ref="R131:R132"/>
    <mergeCell ref="S131:S132"/>
    <mergeCell ref="D133:D134"/>
    <mergeCell ref="E133:E134"/>
    <mergeCell ref="F133:F134"/>
    <mergeCell ref="G133:G134"/>
    <mergeCell ref="H133:H134"/>
    <mergeCell ref="Q133:Q134"/>
    <mergeCell ref="R133:R134"/>
    <mergeCell ref="S133:S134"/>
    <mergeCell ref="D131:D132"/>
    <mergeCell ref="E131:E132"/>
    <mergeCell ref="F131:F132"/>
    <mergeCell ref="G129:G132"/>
    <mergeCell ref="H131:H132"/>
  </mergeCells>
  <conditionalFormatting sqref="S31 S28 S34 S39:S49 S36">
    <cfRule type="cellIs" dxfId="275" priority="607" operator="between">
      <formula>101</formula>
      <formula>500</formula>
    </cfRule>
    <cfRule type="cellIs" dxfId="274" priority="614" operator="between">
      <formula>80</formula>
      <formula>100</formula>
    </cfRule>
    <cfRule type="cellIs" dxfId="273" priority="615" operator="between">
      <formula>70</formula>
      <formula>79</formula>
    </cfRule>
    <cfRule type="cellIs" dxfId="272" priority="616" operator="between">
      <formula>60</formula>
      <formula>69</formula>
    </cfRule>
    <cfRule type="cellIs" dxfId="271" priority="617" operator="between">
      <formula>40</formula>
      <formula>59</formula>
    </cfRule>
    <cfRule type="cellIs" dxfId="270" priority="618" operator="between">
      <formula>0</formula>
      <formula>39</formula>
    </cfRule>
  </conditionalFormatting>
  <conditionalFormatting sqref="S8 S51:S53 S57:S66 S113 S115:S121 S131 S133 S135:S138 S96 S74 S109:S111 S125:S129 S76:S82 S27 S55 S91:S92 S13:S19">
    <cfRule type="cellIs" dxfId="269" priority="608" operator="between">
      <formula>101</formula>
      <formula>500</formula>
    </cfRule>
    <cfRule type="cellIs" dxfId="268" priority="609" operator="between">
      <formula>80</formula>
      <formula>100</formula>
    </cfRule>
    <cfRule type="cellIs" dxfId="267" priority="610" operator="between">
      <formula>70</formula>
      <formula>79</formula>
    </cfRule>
    <cfRule type="cellIs" dxfId="266" priority="611" operator="between">
      <formula>60</formula>
      <formula>69</formula>
    </cfRule>
    <cfRule type="cellIs" dxfId="265" priority="612" operator="between">
      <formula>40</formula>
      <formula>59</formula>
    </cfRule>
    <cfRule type="cellIs" dxfId="264" priority="613" operator="between">
      <formula>0</formula>
      <formula>39</formula>
    </cfRule>
  </conditionalFormatting>
  <conditionalFormatting sqref="S97">
    <cfRule type="cellIs" dxfId="263" priority="596" operator="between">
      <formula>101</formula>
      <formula>500</formula>
    </cfRule>
    <cfRule type="cellIs" dxfId="262" priority="597" operator="between">
      <formula>80</formula>
      <formula>100</formula>
    </cfRule>
    <cfRule type="cellIs" dxfId="261" priority="598" operator="between">
      <formula>70</formula>
      <formula>79</formula>
    </cfRule>
    <cfRule type="cellIs" dxfId="260" priority="599" operator="between">
      <formula>60</formula>
      <formula>69</formula>
    </cfRule>
    <cfRule type="cellIs" dxfId="259" priority="600" operator="between">
      <formula>40</formula>
      <formula>59</formula>
    </cfRule>
    <cfRule type="cellIs" dxfId="258" priority="601" operator="between">
      <formula>0</formula>
      <formula>39</formula>
    </cfRule>
  </conditionalFormatting>
  <conditionalFormatting sqref="S50">
    <cfRule type="cellIs" dxfId="257" priority="584" operator="between">
      <formula>101</formula>
      <formula>500</formula>
    </cfRule>
    <cfRule type="cellIs" dxfId="256" priority="585" operator="between">
      <formula>80</formula>
      <formula>100</formula>
    </cfRule>
    <cfRule type="cellIs" dxfId="255" priority="586" operator="between">
      <formula>70</formula>
      <formula>79</formula>
    </cfRule>
    <cfRule type="cellIs" dxfId="254" priority="587" operator="between">
      <formula>60</formula>
      <formula>69</formula>
    </cfRule>
    <cfRule type="cellIs" dxfId="253" priority="588" operator="between">
      <formula>40</formula>
      <formula>59</formula>
    </cfRule>
    <cfRule type="cellIs" dxfId="252" priority="589" operator="between">
      <formula>0</formula>
      <formula>39</formula>
    </cfRule>
  </conditionalFormatting>
  <conditionalFormatting sqref="S56">
    <cfRule type="cellIs" dxfId="251" priority="572" operator="between">
      <formula>101</formula>
      <formula>500</formula>
    </cfRule>
    <cfRule type="cellIs" dxfId="250" priority="573" operator="between">
      <formula>80</formula>
      <formula>100</formula>
    </cfRule>
    <cfRule type="cellIs" dxfId="249" priority="574" operator="between">
      <formula>70</formula>
      <formula>79</formula>
    </cfRule>
    <cfRule type="cellIs" dxfId="248" priority="575" operator="between">
      <formula>60</formula>
      <formula>69</formula>
    </cfRule>
    <cfRule type="cellIs" dxfId="247" priority="576" operator="between">
      <formula>40</formula>
      <formula>59</formula>
    </cfRule>
    <cfRule type="cellIs" dxfId="246" priority="577" operator="between">
      <formula>0</formula>
      <formula>39</formula>
    </cfRule>
  </conditionalFormatting>
  <conditionalFormatting sqref="S75">
    <cfRule type="cellIs" dxfId="245" priority="548" operator="between">
      <formula>101</formula>
      <formula>500</formula>
    </cfRule>
    <cfRule type="cellIs" dxfId="244" priority="549" operator="between">
      <formula>80</formula>
      <formula>100</formula>
    </cfRule>
    <cfRule type="cellIs" dxfId="243" priority="550" operator="between">
      <formula>70</formula>
      <formula>79</formula>
    </cfRule>
    <cfRule type="cellIs" dxfId="242" priority="551" operator="between">
      <formula>60</formula>
      <formula>69</formula>
    </cfRule>
    <cfRule type="cellIs" dxfId="241" priority="552" operator="between">
      <formula>40</formula>
      <formula>59</formula>
    </cfRule>
    <cfRule type="cellIs" dxfId="240" priority="553" operator="between">
      <formula>0</formula>
      <formula>39</formula>
    </cfRule>
  </conditionalFormatting>
  <conditionalFormatting sqref="S93">
    <cfRule type="cellIs" dxfId="239" priority="512" operator="between">
      <formula>101</formula>
      <formula>500</formula>
    </cfRule>
    <cfRule type="cellIs" dxfId="238" priority="513" operator="between">
      <formula>80</formula>
      <formula>100</formula>
    </cfRule>
    <cfRule type="cellIs" dxfId="237" priority="514" operator="between">
      <formula>70</formula>
      <formula>79</formula>
    </cfRule>
    <cfRule type="cellIs" dxfId="236" priority="515" operator="between">
      <formula>60</formula>
      <formula>69</formula>
    </cfRule>
    <cfRule type="cellIs" dxfId="235" priority="516" operator="between">
      <formula>40</formula>
      <formula>59</formula>
    </cfRule>
    <cfRule type="cellIs" dxfId="234" priority="517" operator="between">
      <formula>0</formula>
      <formula>39</formula>
    </cfRule>
  </conditionalFormatting>
  <conditionalFormatting sqref="S95">
    <cfRule type="cellIs" dxfId="233" priority="500" operator="between">
      <formula>101</formula>
      <formula>500</formula>
    </cfRule>
    <cfRule type="cellIs" dxfId="232" priority="501" operator="between">
      <formula>80</formula>
      <formula>100</formula>
    </cfRule>
    <cfRule type="cellIs" dxfId="231" priority="502" operator="between">
      <formula>70</formula>
      <formula>79</formula>
    </cfRule>
    <cfRule type="cellIs" dxfId="230" priority="503" operator="between">
      <formula>60</formula>
      <formula>69</formula>
    </cfRule>
    <cfRule type="cellIs" dxfId="229" priority="504" operator="between">
      <formula>40</formula>
      <formula>59</formula>
    </cfRule>
    <cfRule type="cellIs" dxfId="228" priority="505" operator="between">
      <formula>0</formula>
      <formula>39</formula>
    </cfRule>
  </conditionalFormatting>
  <conditionalFormatting sqref="S67">
    <cfRule type="cellIs" dxfId="227" priority="463" operator="between">
      <formula>101</formula>
      <formula>500</formula>
    </cfRule>
    <cfRule type="cellIs" dxfId="226" priority="464" operator="between">
      <formula>80</formula>
      <formula>100</formula>
    </cfRule>
    <cfRule type="cellIs" dxfId="225" priority="465" operator="between">
      <formula>70</formula>
      <formula>79</formula>
    </cfRule>
    <cfRule type="cellIs" dxfId="224" priority="466" operator="between">
      <formula>60</formula>
      <formula>69</formula>
    </cfRule>
    <cfRule type="cellIs" dxfId="223" priority="467" operator="between">
      <formula>40</formula>
      <formula>59</formula>
    </cfRule>
    <cfRule type="cellIs" dxfId="222" priority="468" operator="between">
      <formula>0</formula>
      <formula>39</formula>
    </cfRule>
  </conditionalFormatting>
  <conditionalFormatting sqref="S68">
    <cfRule type="cellIs" dxfId="221" priority="451" operator="between">
      <formula>101</formula>
      <formula>500</formula>
    </cfRule>
    <cfRule type="cellIs" dxfId="220" priority="452" operator="between">
      <formula>80</formula>
      <formula>100</formula>
    </cfRule>
    <cfRule type="cellIs" dxfId="219" priority="453" operator="between">
      <formula>70</formula>
      <formula>79</formula>
    </cfRule>
    <cfRule type="cellIs" dxfId="218" priority="454" operator="between">
      <formula>60</formula>
      <formula>69</formula>
    </cfRule>
    <cfRule type="cellIs" dxfId="217" priority="455" operator="between">
      <formula>40</formula>
      <formula>59</formula>
    </cfRule>
    <cfRule type="cellIs" dxfId="216" priority="456" operator="between">
      <formula>0</formula>
      <formula>39</formula>
    </cfRule>
  </conditionalFormatting>
  <conditionalFormatting sqref="S101">
    <cfRule type="cellIs" dxfId="215" priority="434" operator="between">
      <formula>101</formula>
      <formula>500</formula>
    </cfRule>
    <cfRule type="cellIs" dxfId="214" priority="435" operator="between">
      <formula>80</formula>
      <formula>100</formula>
    </cfRule>
    <cfRule type="cellIs" dxfId="213" priority="436" operator="between">
      <formula>70</formula>
      <formula>79</formula>
    </cfRule>
    <cfRule type="cellIs" dxfId="212" priority="437" operator="between">
      <formula>60</formula>
      <formula>69</formula>
    </cfRule>
    <cfRule type="cellIs" dxfId="211" priority="438" operator="between">
      <formula>40</formula>
      <formula>59</formula>
    </cfRule>
    <cfRule type="cellIs" dxfId="210" priority="439" operator="between">
      <formula>0</formula>
      <formula>39</formula>
    </cfRule>
  </conditionalFormatting>
  <conditionalFormatting sqref="S103">
    <cfRule type="cellIs" dxfId="209" priority="422" operator="between">
      <formula>101</formula>
      <formula>500</formula>
    </cfRule>
    <cfRule type="cellIs" dxfId="208" priority="423" operator="between">
      <formula>80</formula>
      <formula>100</formula>
    </cfRule>
    <cfRule type="cellIs" dxfId="207" priority="424" operator="between">
      <formula>70</formula>
      <formula>79</formula>
    </cfRule>
    <cfRule type="cellIs" dxfId="206" priority="425" operator="between">
      <formula>60</formula>
      <formula>69</formula>
    </cfRule>
    <cfRule type="cellIs" dxfId="205" priority="426" operator="between">
      <formula>40</formula>
      <formula>59</formula>
    </cfRule>
    <cfRule type="cellIs" dxfId="204" priority="427" operator="between">
      <formula>0</formula>
      <formula>39</formula>
    </cfRule>
  </conditionalFormatting>
  <conditionalFormatting sqref="S122">
    <cfRule type="cellIs" dxfId="203" priority="410" operator="between">
      <formula>101</formula>
      <formula>500</formula>
    </cfRule>
    <cfRule type="cellIs" dxfId="202" priority="411" operator="between">
      <formula>80</formula>
      <formula>100</formula>
    </cfRule>
    <cfRule type="cellIs" dxfId="201" priority="412" operator="between">
      <formula>70</formula>
      <formula>79</formula>
    </cfRule>
    <cfRule type="cellIs" dxfId="200" priority="413" operator="between">
      <formula>60</formula>
      <formula>69</formula>
    </cfRule>
    <cfRule type="cellIs" dxfId="199" priority="414" operator="between">
      <formula>40</formula>
      <formula>59</formula>
    </cfRule>
    <cfRule type="cellIs" dxfId="198" priority="415" operator="between">
      <formula>0</formula>
      <formula>39</formula>
    </cfRule>
  </conditionalFormatting>
  <conditionalFormatting sqref="S123">
    <cfRule type="cellIs" dxfId="197" priority="398" operator="between">
      <formula>101</formula>
      <formula>500</formula>
    </cfRule>
    <cfRule type="cellIs" dxfId="196" priority="399" operator="between">
      <formula>80</formula>
      <formula>100</formula>
    </cfRule>
    <cfRule type="cellIs" dxfId="195" priority="400" operator="between">
      <formula>70</formula>
      <formula>79</formula>
    </cfRule>
    <cfRule type="cellIs" dxfId="194" priority="401" operator="between">
      <formula>60</formula>
      <formula>69</formula>
    </cfRule>
    <cfRule type="cellIs" dxfId="193" priority="402" operator="between">
      <formula>40</formula>
      <formula>59</formula>
    </cfRule>
    <cfRule type="cellIs" dxfId="192" priority="403" operator="between">
      <formula>0</formula>
      <formula>39</formula>
    </cfRule>
  </conditionalFormatting>
  <conditionalFormatting sqref="S124">
    <cfRule type="cellIs" dxfId="191" priority="386" operator="between">
      <formula>101</formula>
      <formula>500</formula>
    </cfRule>
    <cfRule type="cellIs" dxfId="190" priority="387" operator="between">
      <formula>80</formula>
      <formula>100</formula>
    </cfRule>
    <cfRule type="cellIs" dxfId="189" priority="388" operator="between">
      <formula>70</formula>
      <formula>79</formula>
    </cfRule>
    <cfRule type="cellIs" dxfId="188" priority="389" operator="between">
      <formula>60</formula>
      <formula>69</formula>
    </cfRule>
    <cfRule type="cellIs" dxfId="187" priority="390" operator="between">
      <formula>40</formula>
      <formula>59</formula>
    </cfRule>
    <cfRule type="cellIs" dxfId="186" priority="391" operator="between">
      <formula>0</formula>
      <formula>39</formula>
    </cfRule>
  </conditionalFormatting>
  <conditionalFormatting sqref="S85">
    <cfRule type="cellIs" dxfId="185" priority="362" operator="between">
      <formula>101</formula>
      <formula>500</formula>
    </cfRule>
    <cfRule type="cellIs" dxfId="184" priority="363" operator="between">
      <formula>80</formula>
      <formula>100</formula>
    </cfRule>
    <cfRule type="cellIs" dxfId="183" priority="364" operator="between">
      <formula>70</formula>
      <formula>79</formula>
    </cfRule>
    <cfRule type="cellIs" dxfId="182" priority="365" operator="between">
      <formula>60</formula>
      <formula>69</formula>
    </cfRule>
    <cfRule type="cellIs" dxfId="181" priority="366" operator="between">
      <formula>40</formula>
      <formula>59</formula>
    </cfRule>
    <cfRule type="cellIs" dxfId="180" priority="367" operator="between">
      <formula>0</formula>
      <formula>39</formula>
    </cfRule>
  </conditionalFormatting>
  <conditionalFormatting sqref="S9">
    <cfRule type="cellIs" dxfId="179" priority="350" operator="between">
      <formula>101</formula>
      <formula>500</formula>
    </cfRule>
    <cfRule type="cellIs" dxfId="178" priority="351" operator="between">
      <formula>80</formula>
      <formula>100</formula>
    </cfRule>
    <cfRule type="cellIs" dxfId="177" priority="352" operator="between">
      <formula>70</formula>
      <formula>79</formula>
    </cfRule>
    <cfRule type="cellIs" dxfId="176" priority="353" operator="between">
      <formula>60</formula>
      <formula>69</formula>
    </cfRule>
    <cfRule type="cellIs" dxfId="175" priority="354" operator="between">
      <formula>40</formula>
      <formula>59</formula>
    </cfRule>
    <cfRule type="cellIs" dxfId="174" priority="355" operator="between">
      <formula>0</formula>
      <formula>39</formula>
    </cfRule>
  </conditionalFormatting>
  <conditionalFormatting sqref="S10">
    <cfRule type="cellIs" dxfId="173" priority="338" operator="between">
      <formula>101</formula>
      <formula>500</formula>
    </cfRule>
    <cfRule type="cellIs" dxfId="172" priority="339" operator="between">
      <formula>80</formula>
      <formula>100</formula>
    </cfRule>
    <cfRule type="cellIs" dxfId="171" priority="340" operator="between">
      <formula>70</formula>
      <formula>79</formula>
    </cfRule>
    <cfRule type="cellIs" dxfId="170" priority="341" operator="between">
      <formula>60</formula>
      <formula>69</formula>
    </cfRule>
    <cfRule type="cellIs" dxfId="169" priority="342" operator="between">
      <formula>40</formula>
      <formula>59</formula>
    </cfRule>
    <cfRule type="cellIs" dxfId="168" priority="343" operator="between">
      <formula>0</formula>
      <formula>39</formula>
    </cfRule>
  </conditionalFormatting>
  <conditionalFormatting sqref="S11">
    <cfRule type="cellIs" dxfId="167" priority="326" operator="between">
      <formula>101</formula>
      <formula>500</formula>
    </cfRule>
    <cfRule type="cellIs" dxfId="166" priority="327" operator="between">
      <formula>80</formula>
      <formula>100</formula>
    </cfRule>
    <cfRule type="cellIs" dxfId="165" priority="328" operator="between">
      <formula>70</formula>
      <formula>79</formula>
    </cfRule>
    <cfRule type="cellIs" dxfId="164" priority="329" operator="between">
      <formula>60</formula>
      <formula>69</formula>
    </cfRule>
    <cfRule type="cellIs" dxfId="163" priority="330" operator="between">
      <formula>40</formula>
      <formula>59</formula>
    </cfRule>
    <cfRule type="cellIs" dxfId="162" priority="331" operator="between">
      <formula>0</formula>
      <formula>39</formula>
    </cfRule>
  </conditionalFormatting>
  <conditionalFormatting sqref="S12">
    <cfRule type="cellIs" dxfId="161" priority="314" operator="between">
      <formula>101</formula>
      <formula>500</formula>
    </cfRule>
    <cfRule type="cellIs" dxfId="160" priority="315" operator="between">
      <formula>80</formula>
      <formula>100</formula>
    </cfRule>
    <cfRule type="cellIs" dxfId="159" priority="316" operator="between">
      <formula>70</formula>
      <formula>79</formula>
    </cfRule>
    <cfRule type="cellIs" dxfId="158" priority="317" operator="between">
      <formula>60</formula>
      <formula>69</formula>
    </cfRule>
    <cfRule type="cellIs" dxfId="157" priority="318" operator="between">
      <formula>40</formula>
      <formula>59</formula>
    </cfRule>
    <cfRule type="cellIs" dxfId="156" priority="319" operator="between">
      <formula>0</formula>
      <formula>39</formula>
    </cfRule>
  </conditionalFormatting>
  <conditionalFormatting sqref="S20">
    <cfRule type="cellIs" dxfId="155" priority="302" operator="between">
      <formula>101</formula>
      <formula>500</formula>
    </cfRule>
    <cfRule type="cellIs" dxfId="154" priority="303" operator="between">
      <formula>80</formula>
      <formula>100</formula>
    </cfRule>
    <cfRule type="cellIs" dxfId="153" priority="304" operator="between">
      <formula>70</formula>
      <formula>79</formula>
    </cfRule>
    <cfRule type="cellIs" dxfId="152" priority="305" operator="between">
      <formula>60</formula>
      <formula>69</formula>
    </cfRule>
    <cfRule type="cellIs" dxfId="151" priority="306" operator="between">
      <formula>40</formula>
      <formula>59</formula>
    </cfRule>
    <cfRule type="cellIs" dxfId="150" priority="307" operator="between">
      <formula>0</formula>
      <formula>39</formula>
    </cfRule>
  </conditionalFormatting>
  <conditionalFormatting sqref="S21">
    <cfRule type="cellIs" dxfId="149" priority="290" operator="between">
      <formula>101</formula>
      <formula>500</formula>
    </cfRule>
    <cfRule type="cellIs" dxfId="148" priority="291" operator="between">
      <formula>80</formula>
      <formula>100</formula>
    </cfRule>
    <cfRule type="cellIs" dxfId="147" priority="292" operator="between">
      <formula>70</formula>
      <formula>79</formula>
    </cfRule>
    <cfRule type="cellIs" dxfId="146" priority="293" operator="between">
      <formula>60</formula>
      <formula>69</formula>
    </cfRule>
    <cfRule type="cellIs" dxfId="145" priority="294" operator="between">
      <formula>40</formula>
      <formula>59</formula>
    </cfRule>
    <cfRule type="cellIs" dxfId="144" priority="295" operator="between">
      <formula>0</formula>
      <formula>39</formula>
    </cfRule>
  </conditionalFormatting>
  <conditionalFormatting sqref="S22">
    <cfRule type="cellIs" dxfId="143" priority="278" operator="between">
      <formula>101</formula>
      <formula>500</formula>
    </cfRule>
    <cfRule type="cellIs" dxfId="142" priority="279" operator="between">
      <formula>80</formula>
      <formula>100</formula>
    </cfRule>
    <cfRule type="cellIs" dxfId="141" priority="280" operator="between">
      <formula>70</formula>
      <formula>79</formula>
    </cfRule>
    <cfRule type="cellIs" dxfId="140" priority="281" operator="between">
      <formula>60</formula>
      <formula>69</formula>
    </cfRule>
    <cfRule type="cellIs" dxfId="139" priority="282" operator="between">
      <formula>40</formula>
      <formula>59</formula>
    </cfRule>
    <cfRule type="cellIs" dxfId="138" priority="283" operator="between">
      <formula>0</formula>
      <formula>39</formula>
    </cfRule>
  </conditionalFormatting>
  <conditionalFormatting sqref="S23">
    <cfRule type="cellIs" dxfId="137" priority="266" operator="between">
      <formula>101</formula>
      <formula>500</formula>
    </cfRule>
    <cfRule type="cellIs" dxfId="136" priority="267" operator="between">
      <formula>80</formula>
      <formula>100</formula>
    </cfRule>
    <cfRule type="cellIs" dxfId="135" priority="268" operator="between">
      <formula>70</formula>
      <formula>79</formula>
    </cfRule>
    <cfRule type="cellIs" dxfId="134" priority="269" operator="between">
      <formula>60</formula>
      <formula>69</formula>
    </cfRule>
    <cfRule type="cellIs" dxfId="133" priority="270" operator="between">
      <formula>40</formula>
      <formula>59</formula>
    </cfRule>
    <cfRule type="cellIs" dxfId="132" priority="271" operator="between">
      <formula>0</formula>
      <formula>39</formula>
    </cfRule>
  </conditionalFormatting>
  <conditionalFormatting sqref="S24">
    <cfRule type="cellIs" dxfId="131" priority="254" operator="between">
      <formula>101</formula>
      <formula>500</formula>
    </cfRule>
    <cfRule type="cellIs" dxfId="130" priority="255" operator="between">
      <formula>80</formula>
      <formula>100</formula>
    </cfRule>
    <cfRule type="cellIs" dxfId="129" priority="256" operator="between">
      <formula>70</formula>
      <formula>79</formula>
    </cfRule>
    <cfRule type="cellIs" dxfId="128" priority="257" operator="between">
      <formula>60</formula>
      <formula>69</formula>
    </cfRule>
    <cfRule type="cellIs" dxfId="127" priority="258" operator="between">
      <formula>40</formula>
      <formula>59</formula>
    </cfRule>
    <cfRule type="cellIs" dxfId="126" priority="259" operator="between">
      <formula>0</formula>
      <formula>39</formula>
    </cfRule>
  </conditionalFormatting>
  <conditionalFormatting sqref="S25">
    <cfRule type="cellIs" dxfId="125" priority="242" operator="between">
      <formula>101</formula>
      <formula>500</formula>
    </cfRule>
    <cfRule type="cellIs" dxfId="124" priority="243" operator="between">
      <formula>80</formula>
      <formula>100</formula>
    </cfRule>
    <cfRule type="cellIs" dxfId="123" priority="244" operator="between">
      <formula>70</formula>
      <formula>79</formula>
    </cfRule>
    <cfRule type="cellIs" dxfId="122" priority="245" operator="between">
      <formula>60</formula>
      <formula>69</formula>
    </cfRule>
    <cfRule type="cellIs" dxfId="121" priority="246" operator="between">
      <formula>40</formula>
      <formula>59</formula>
    </cfRule>
    <cfRule type="cellIs" dxfId="120" priority="247" operator="between">
      <formula>0</formula>
      <formula>39</formula>
    </cfRule>
  </conditionalFormatting>
  <conditionalFormatting sqref="S26">
    <cfRule type="cellIs" dxfId="119" priority="230" operator="between">
      <formula>101</formula>
      <formula>500</formula>
    </cfRule>
    <cfRule type="cellIs" dxfId="118" priority="231" operator="between">
      <formula>80</formula>
      <formula>100</formula>
    </cfRule>
    <cfRule type="cellIs" dxfId="117" priority="232" operator="between">
      <formula>70</formula>
      <formula>79</formula>
    </cfRule>
    <cfRule type="cellIs" dxfId="116" priority="233" operator="between">
      <formula>60</formula>
      <formula>69</formula>
    </cfRule>
    <cfRule type="cellIs" dxfId="115" priority="234" operator="between">
      <formula>40</formula>
      <formula>59</formula>
    </cfRule>
    <cfRule type="cellIs" dxfId="114" priority="235" operator="between">
      <formula>0</formula>
      <formula>39</formula>
    </cfRule>
  </conditionalFormatting>
  <conditionalFormatting sqref="S54">
    <cfRule type="cellIs" dxfId="113" priority="206" operator="between">
      <formula>101</formula>
      <formula>500</formula>
    </cfRule>
    <cfRule type="cellIs" dxfId="112" priority="207" operator="between">
      <formula>80</formula>
      <formula>100</formula>
    </cfRule>
    <cfRule type="cellIs" dxfId="111" priority="208" operator="between">
      <formula>70</formula>
      <formula>79</formula>
    </cfRule>
    <cfRule type="cellIs" dxfId="110" priority="209" operator="between">
      <formula>60</formula>
      <formula>69</formula>
    </cfRule>
    <cfRule type="cellIs" dxfId="109" priority="210" operator="between">
      <formula>40</formula>
      <formula>59</formula>
    </cfRule>
    <cfRule type="cellIs" dxfId="108" priority="211" operator="between">
      <formula>0</formula>
      <formula>39</formula>
    </cfRule>
  </conditionalFormatting>
  <conditionalFormatting sqref="S102">
    <cfRule type="cellIs" dxfId="107" priority="158" operator="between">
      <formula>101</formula>
      <formula>500</formula>
    </cfRule>
    <cfRule type="cellIs" dxfId="106" priority="159" operator="between">
      <formula>80</formula>
      <formula>100</formula>
    </cfRule>
    <cfRule type="cellIs" dxfId="105" priority="160" operator="between">
      <formula>70</formula>
      <formula>79</formula>
    </cfRule>
    <cfRule type="cellIs" dxfId="104" priority="161" operator="between">
      <formula>60</formula>
      <formula>69</formula>
    </cfRule>
    <cfRule type="cellIs" dxfId="103" priority="162" operator="between">
      <formula>40</formula>
      <formula>59</formula>
    </cfRule>
    <cfRule type="cellIs" dxfId="102" priority="163" operator="between">
      <formula>0</formula>
      <formula>39</formula>
    </cfRule>
  </conditionalFormatting>
  <conditionalFormatting sqref="S105">
    <cfRule type="cellIs" dxfId="101" priority="146" operator="between">
      <formula>101</formula>
      <formula>500</formula>
    </cfRule>
    <cfRule type="cellIs" dxfId="100" priority="147" operator="between">
      <formula>80</formula>
      <formula>100</formula>
    </cfRule>
    <cfRule type="cellIs" dxfId="99" priority="148" operator="between">
      <formula>70</formula>
      <formula>79</formula>
    </cfRule>
    <cfRule type="cellIs" dxfId="98" priority="149" operator="between">
      <formula>60</formula>
      <formula>69</formula>
    </cfRule>
    <cfRule type="cellIs" dxfId="97" priority="150" operator="between">
      <formula>40</formula>
      <formula>59</formula>
    </cfRule>
    <cfRule type="cellIs" dxfId="96" priority="151" operator="between">
      <formula>0</formula>
      <formula>39</formula>
    </cfRule>
  </conditionalFormatting>
  <conditionalFormatting sqref="S106">
    <cfRule type="cellIs" dxfId="95" priority="134" operator="between">
      <formula>101</formula>
      <formula>500</formula>
    </cfRule>
    <cfRule type="cellIs" dxfId="94" priority="135" operator="between">
      <formula>80</formula>
      <formula>100</formula>
    </cfRule>
    <cfRule type="cellIs" dxfId="93" priority="136" operator="between">
      <formula>70</formula>
      <formula>79</formula>
    </cfRule>
    <cfRule type="cellIs" dxfId="92" priority="137" operator="between">
      <formula>60</formula>
      <formula>69</formula>
    </cfRule>
    <cfRule type="cellIs" dxfId="91" priority="138" operator="between">
      <formula>40</formula>
      <formula>59</formula>
    </cfRule>
    <cfRule type="cellIs" dxfId="90" priority="139" operator="between">
      <formula>0</formula>
      <formula>39</formula>
    </cfRule>
  </conditionalFormatting>
  <conditionalFormatting sqref="S107">
    <cfRule type="cellIs" dxfId="89" priority="122" operator="between">
      <formula>101</formula>
      <formula>500</formula>
    </cfRule>
    <cfRule type="cellIs" dxfId="88" priority="123" operator="between">
      <formula>80</formula>
      <formula>100</formula>
    </cfRule>
    <cfRule type="cellIs" dxfId="87" priority="124" operator="between">
      <formula>70</formula>
      <formula>79</formula>
    </cfRule>
    <cfRule type="cellIs" dxfId="86" priority="125" operator="between">
      <formula>60</formula>
      <formula>69</formula>
    </cfRule>
    <cfRule type="cellIs" dxfId="85" priority="126" operator="between">
      <formula>40</formula>
      <formula>59</formula>
    </cfRule>
    <cfRule type="cellIs" dxfId="84" priority="127" operator="between">
      <formula>0</formula>
      <formula>39</formula>
    </cfRule>
  </conditionalFormatting>
  <conditionalFormatting sqref="S108">
    <cfRule type="cellIs" dxfId="83" priority="110" operator="between">
      <formula>101</formula>
      <formula>500</formula>
    </cfRule>
    <cfRule type="cellIs" dxfId="82" priority="111" operator="between">
      <formula>80</formula>
      <formula>100</formula>
    </cfRule>
    <cfRule type="cellIs" dxfId="81" priority="112" operator="between">
      <formula>70</formula>
      <formula>79</formula>
    </cfRule>
    <cfRule type="cellIs" dxfId="80" priority="113" operator="between">
      <formula>60</formula>
      <formula>69</formula>
    </cfRule>
    <cfRule type="cellIs" dxfId="79" priority="114" operator="between">
      <formula>40</formula>
      <formula>59</formula>
    </cfRule>
    <cfRule type="cellIs" dxfId="78" priority="115" operator="between">
      <formula>0</formula>
      <formula>39</formula>
    </cfRule>
  </conditionalFormatting>
  <conditionalFormatting sqref="S38">
    <cfRule type="cellIs" dxfId="77" priority="103" operator="between">
      <formula>101</formula>
      <formula>500</formula>
    </cfRule>
    <cfRule type="cellIs" dxfId="76" priority="104" operator="between">
      <formula>80</formula>
      <formula>100</formula>
    </cfRule>
    <cfRule type="cellIs" dxfId="75" priority="105" operator="between">
      <formula>70</formula>
      <formula>79</formula>
    </cfRule>
    <cfRule type="cellIs" dxfId="74" priority="106" operator="between">
      <formula>60</formula>
      <formula>69</formula>
    </cfRule>
    <cfRule type="cellIs" dxfId="73" priority="107" operator="between">
      <formula>40</formula>
      <formula>59</formula>
    </cfRule>
    <cfRule type="cellIs" dxfId="72" priority="108" operator="between">
      <formula>0</formula>
      <formula>39</formula>
    </cfRule>
  </conditionalFormatting>
  <conditionalFormatting sqref="S69">
    <cfRule type="cellIs" dxfId="71" priority="79" operator="between">
      <formula>101</formula>
      <formula>500</formula>
    </cfRule>
    <cfRule type="cellIs" dxfId="70" priority="80" operator="between">
      <formula>80</formula>
      <formula>100</formula>
    </cfRule>
    <cfRule type="cellIs" dxfId="69" priority="81" operator="between">
      <formula>70</formula>
      <formula>79</formula>
    </cfRule>
    <cfRule type="cellIs" dxfId="68" priority="82" operator="between">
      <formula>60</formula>
      <formula>69</formula>
    </cfRule>
    <cfRule type="cellIs" dxfId="67" priority="83" operator="between">
      <formula>40</formula>
      <formula>59</formula>
    </cfRule>
    <cfRule type="cellIs" dxfId="66" priority="84" operator="between">
      <formula>0</formula>
      <formula>39</formula>
    </cfRule>
  </conditionalFormatting>
  <conditionalFormatting sqref="S70">
    <cfRule type="cellIs" dxfId="65" priority="73" operator="between">
      <formula>101</formula>
      <formula>500</formula>
    </cfRule>
    <cfRule type="cellIs" dxfId="64" priority="74" operator="between">
      <formula>80</formula>
      <formula>100</formula>
    </cfRule>
    <cfRule type="cellIs" dxfId="63" priority="75" operator="between">
      <formula>70</formula>
      <formula>79</formula>
    </cfRule>
    <cfRule type="cellIs" dxfId="62" priority="76" operator="between">
      <formula>60</formula>
      <formula>69</formula>
    </cfRule>
    <cfRule type="cellIs" dxfId="61" priority="77" operator="between">
      <formula>40</formula>
      <formula>59</formula>
    </cfRule>
    <cfRule type="cellIs" dxfId="60" priority="78" operator="between">
      <formula>0</formula>
      <formula>39</formula>
    </cfRule>
  </conditionalFormatting>
  <conditionalFormatting sqref="S83">
    <cfRule type="cellIs" dxfId="59" priority="55" operator="between">
      <formula>101</formula>
      <formula>500</formula>
    </cfRule>
    <cfRule type="cellIs" dxfId="58" priority="56" operator="between">
      <formula>80</formula>
      <formula>100</formula>
    </cfRule>
    <cfRule type="cellIs" dxfId="57" priority="57" operator="between">
      <formula>70</formula>
      <formula>79</formula>
    </cfRule>
    <cfRule type="cellIs" dxfId="56" priority="58" operator="between">
      <formula>60</formula>
      <formula>69</formula>
    </cfRule>
    <cfRule type="cellIs" dxfId="55" priority="59" operator="between">
      <formula>40</formula>
      <formula>59</formula>
    </cfRule>
    <cfRule type="cellIs" dxfId="54" priority="60" operator="between">
      <formula>0</formula>
      <formula>39</formula>
    </cfRule>
  </conditionalFormatting>
  <conditionalFormatting sqref="S72:S73">
    <cfRule type="cellIs" dxfId="53" priority="49" operator="between">
      <formula>101</formula>
      <formula>500</formula>
    </cfRule>
    <cfRule type="cellIs" dxfId="52" priority="50" operator="between">
      <formula>80</formula>
      <formula>100</formula>
    </cfRule>
    <cfRule type="cellIs" dxfId="51" priority="51" operator="between">
      <formula>70</formula>
      <formula>79</formula>
    </cfRule>
    <cfRule type="cellIs" dxfId="50" priority="52" operator="between">
      <formula>60</formula>
      <formula>69</formula>
    </cfRule>
    <cfRule type="cellIs" dxfId="49" priority="53" operator="between">
      <formula>40</formula>
      <formula>59</formula>
    </cfRule>
    <cfRule type="cellIs" dxfId="48" priority="54" operator="between">
      <formula>0</formula>
      <formula>39</formula>
    </cfRule>
  </conditionalFormatting>
  <conditionalFormatting sqref="S87">
    <cfRule type="cellIs" dxfId="47" priority="43" operator="between">
      <formula>101</formula>
      <formula>500</formula>
    </cfRule>
    <cfRule type="cellIs" dxfId="46" priority="44" operator="between">
      <formula>80</formula>
      <formula>100</formula>
    </cfRule>
    <cfRule type="cellIs" dxfId="45" priority="45" operator="between">
      <formula>70</formula>
      <formula>79</formula>
    </cfRule>
    <cfRule type="cellIs" dxfId="44" priority="46" operator="between">
      <formula>60</formula>
      <formula>69</formula>
    </cfRule>
    <cfRule type="cellIs" dxfId="43" priority="47" operator="between">
      <formula>40</formula>
      <formula>59</formula>
    </cfRule>
    <cfRule type="cellIs" dxfId="42" priority="48" operator="between">
      <formula>0</formula>
      <formula>39</formula>
    </cfRule>
  </conditionalFormatting>
  <conditionalFormatting sqref="S88">
    <cfRule type="cellIs" dxfId="41" priority="37" operator="between">
      <formula>101</formula>
      <formula>500</formula>
    </cfRule>
    <cfRule type="cellIs" dxfId="40" priority="38" operator="between">
      <formula>80</formula>
      <formula>100</formula>
    </cfRule>
    <cfRule type="cellIs" dxfId="39" priority="39" operator="between">
      <formula>70</formula>
      <formula>79</formula>
    </cfRule>
    <cfRule type="cellIs" dxfId="38" priority="40" operator="between">
      <formula>60</formula>
      <formula>69</formula>
    </cfRule>
    <cfRule type="cellIs" dxfId="37" priority="41" operator="between">
      <formula>40</formula>
      <formula>59</formula>
    </cfRule>
    <cfRule type="cellIs" dxfId="36" priority="42" operator="between">
      <formula>0</formula>
      <formula>39</formula>
    </cfRule>
  </conditionalFormatting>
  <conditionalFormatting sqref="S89">
    <cfRule type="cellIs" dxfId="35" priority="31" operator="between">
      <formula>101</formula>
      <formula>500</formula>
    </cfRule>
    <cfRule type="cellIs" dxfId="34" priority="32" operator="between">
      <formula>80</formula>
      <formula>100</formula>
    </cfRule>
    <cfRule type="cellIs" dxfId="33" priority="33" operator="between">
      <formula>70</formula>
      <formula>79</formula>
    </cfRule>
    <cfRule type="cellIs" dxfId="32" priority="34" operator="between">
      <formula>60</formula>
      <formula>69</formula>
    </cfRule>
    <cfRule type="cellIs" dxfId="31" priority="35" operator="between">
      <formula>40</formula>
      <formula>59</formula>
    </cfRule>
    <cfRule type="cellIs" dxfId="30" priority="36" operator="between">
      <formula>0</formula>
      <formula>39</formula>
    </cfRule>
  </conditionalFormatting>
  <conditionalFormatting sqref="S90">
    <cfRule type="cellIs" dxfId="29" priority="25" operator="between">
      <formula>101</formula>
      <formula>500</formula>
    </cfRule>
    <cfRule type="cellIs" dxfId="28" priority="26" operator="between">
      <formula>80</formula>
      <formula>100</formula>
    </cfRule>
    <cfRule type="cellIs" dxfId="27" priority="27" operator="between">
      <formula>70</formula>
      <formula>79</formula>
    </cfRule>
    <cfRule type="cellIs" dxfId="26" priority="28" operator="between">
      <formula>60</formula>
      <formula>69</formula>
    </cfRule>
    <cfRule type="cellIs" dxfId="25" priority="29" operator="between">
      <formula>40</formula>
      <formula>59</formula>
    </cfRule>
    <cfRule type="cellIs" dxfId="24" priority="30" operator="between">
      <formula>0</formula>
      <formula>39</formula>
    </cfRule>
  </conditionalFormatting>
  <conditionalFormatting sqref="S94">
    <cfRule type="cellIs" dxfId="23" priority="19" operator="between">
      <formula>101</formula>
      <formula>500</formula>
    </cfRule>
    <cfRule type="cellIs" dxfId="22" priority="20" operator="between">
      <formula>80</formula>
      <formula>100</formula>
    </cfRule>
    <cfRule type="cellIs" dxfId="21" priority="21" operator="between">
      <formula>70</formula>
      <formula>79</formula>
    </cfRule>
    <cfRule type="cellIs" dxfId="20" priority="22" operator="between">
      <formula>60</formula>
      <formula>69</formula>
    </cfRule>
    <cfRule type="cellIs" dxfId="19" priority="23" operator="between">
      <formula>40</formula>
      <formula>59</formula>
    </cfRule>
    <cfRule type="cellIs" dxfId="18" priority="24" operator="between">
      <formula>0</formula>
      <formula>39</formula>
    </cfRule>
  </conditionalFormatting>
  <conditionalFormatting sqref="S99">
    <cfRule type="cellIs" dxfId="17" priority="13" operator="between">
      <formula>101</formula>
      <formula>500</formula>
    </cfRule>
    <cfRule type="cellIs" dxfId="16" priority="14" operator="between">
      <formula>80</formula>
      <formula>100</formula>
    </cfRule>
    <cfRule type="cellIs" dxfId="15" priority="15" operator="between">
      <formula>70</formula>
      <formula>79</formula>
    </cfRule>
    <cfRule type="cellIs" dxfId="14" priority="16" operator="between">
      <formula>60</formula>
      <formula>69</formula>
    </cfRule>
    <cfRule type="cellIs" dxfId="13" priority="17" operator="between">
      <formula>40</formula>
      <formula>59</formula>
    </cfRule>
    <cfRule type="cellIs" dxfId="12" priority="18" operator="between">
      <formula>0</formula>
      <formula>39</formula>
    </cfRule>
  </conditionalFormatting>
  <conditionalFormatting sqref="S100">
    <cfRule type="cellIs" dxfId="11" priority="7" operator="between">
      <formula>101</formula>
      <formula>500</formula>
    </cfRule>
    <cfRule type="cellIs" dxfId="10" priority="8" operator="between">
      <formula>80</formula>
      <formula>100</formula>
    </cfRule>
    <cfRule type="cellIs" dxfId="9" priority="9" operator="between">
      <formula>70</formula>
      <formula>79</formula>
    </cfRule>
    <cfRule type="cellIs" dxfId="8" priority="10" operator="between">
      <formula>60</formula>
      <formula>69</formula>
    </cfRule>
    <cfRule type="cellIs" dxfId="7" priority="11" operator="between">
      <formula>40</formula>
      <formula>59</formula>
    </cfRule>
    <cfRule type="cellIs" dxfId="6" priority="12" operator="between">
      <formula>0</formula>
      <formula>39</formula>
    </cfRule>
  </conditionalFormatting>
  <conditionalFormatting sqref="S71">
    <cfRule type="cellIs" dxfId="5" priority="1" operator="between">
      <formula>101</formula>
      <formula>500</formula>
    </cfRule>
    <cfRule type="cellIs" dxfId="4" priority="2" operator="between">
      <formula>80</formula>
      <formula>100</formula>
    </cfRule>
    <cfRule type="cellIs" dxfId="3" priority="3" operator="between">
      <formula>70</formula>
      <formula>79</formula>
    </cfRule>
    <cfRule type="cellIs" dxfId="2" priority="4" operator="between">
      <formula>60</formula>
      <formula>69</formula>
    </cfRule>
    <cfRule type="cellIs" dxfId="1" priority="5" operator="between">
      <formula>40</formula>
      <formula>59</formula>
    </cfRule>
    <cfRule type="cellIs" dxfId="0" priority="6"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4"/>
  <sheetViews>
    <sheetView topLeftCell="A19" zoomScale="80" zoomScaleNormal="80" workbookViewId="0">
      <selection activeCell="S34" sqref="S34"/>
    </sheetView>
  </sheetViews>
  <sheetFormatPr baseColWidth="10" defaultRowHeight="15"/>
  <cols>
    <col min="2" max="2" width="13.28515625" style="29" customWidth="1"/>
    <col min="3" max="3" width="12.140625" style="29" customWidth="1"/>
    <col min="4" max="4" width="22.85546875" style="29" customWidth="1"/>
    <col min="5" max="5" width="5.140625" customWidth="1"/>
    <col min="6" max="6" width="7.7109375" customWidth="1"/>
    <col min="7" max="7" width="7.140625" customWidth="1"/>
    <col min="8" max="8" width="5.28515625" customWidth="1"/>
    <col min="9" max="9" width="6.28515625" customWidth="1"/>
    <col min="10" max="10" width="11.140625" style="30" customWidth="1"/>
  </cols>
  <sheetData>
    <row r="1" spans="2:10" ht="15.75" thickBot="1"/>
    <row r="2" spans="2:10" ht="55.9" customHeight="1" thickBot="1">
      <c r="B2" s="135" t="s">
        <v>318</v>
      </c>
      <c r="C2" s="136"/>
      <c r="D2" s="136"/>
      <c r="E2" s="136"/>
      <c r="F2" s="136"/>
      <c r="G2" s="136"/>
      <c r="H2" s="136"/>
      <c r="I2" s="136"/>
      <c r="J2" s="137"/>
    </row>
    <row r="3" spans="2:10" s="31" customFormat="1" ht="12.75">
      <c r="B3" s="138" t="s">
        <v>319</v>
      </c>
      <c r="C3" s="138" t="s">
        <v>331</v>
      </c>
      <c r="D3" s="140" t="s">
        <v>320</v>
      </c>
      <c r="E3" s="141" t="s">
        <v>442</v>
      </c>
      <c r="F3" s="141"/>
      <c r="G3" s="141"/>
      <c r="H3" s="141"/>
      <c r="I3" s="141"/>
      <c r="J3" s="142"/>
    </row>
    <row r="4" spans="2:10" s="31" customFormat="1" ht="25.5" thickBot="1">
      <c r="B4" s="139"/>
      <c r="C4" s="139"/>
      <c r="D4" s="139"/>
      <c r="E4" s="32" t="s">
        <v>326</v>
      </c>
      <c r="F4" s="32" t="s">
        <v>327</v>
      </c>
      <c r="G4" s="32" t="s">
        <v>328</v>
      </c>
      <c r="H4" s="32" t="s">
        <v>329</v>
      </c>
      <c r="I4" s="32" t="s">
        <v>330</v>
      </c>
      <c r="J4" s="33" t="s">
        <v>321</v>
      </c>
    </row>
    <row r="5" spans="2:10" ht="51.75">
      <c r="B5" s="34" t="s">
        <v>27</v>
      </c>
      <c r="C5" s="35">
        <v>23</v>
      </c>
      <c r="D5" s="36" t="s">
        <v>322</v>
      </c>
      <c r="E5" s="37">
        <v>8</v>
      </c>
      <c r="F5" s="38">
        <v>2</v>
      </c>
      <c r="G5" s="39"/>
      <c r="H5" s="40">
        <v>1</v>
      </c>
      <c r="I5" s="41">
        <v>12</v>
      </c>
      <c r="J5" s="42">
        <f>SUM(E5:I5)</f>
        <v>23</v>
      </c>
    </row>
    <row r="6" spans="2:10" ht="63.75">
      <c r="B6" s="43" t="s">
        <v>39</v>
      </c>
      <c r="C6" s="44">
        <v>57</v>
      </c>
      <c r="D6" s="45" t="s">
        <v>323</v>
      </c>
      <c r="E6" s="37">
        <v>23</v>
      </c>
      <c r="F6" s="38">
        <v>5</v>
      </c>
      <c r="G6" s="39">
        <v>4</v>
      </c>
      <c r="H6" s="40">
        <v>2</v>
      </c>
      <c r="I6" s="41">
        <v>23</v>
      </c>
      <c r="J6" s="42">
        <f>SUM(E6:I6)</f>
        <v>57</v>
      </c>
    </row>
    <row r="7" spans="2:10" ht="54">
      <c r="B7" s="43" t="s">
        <v>137</v>
      </c>
      <c r="C7" s="44">
        <v>13</v>
      </c>
      <c r="D7" s="36" t="s">
        <v>324</v>
      </c>
      <c r="E7" s="37">
        <v>4</v>
      </c>
      <c r="F7" s="38"/>
      <c r="G7" s="39"/>
      <c r="H7" s="40"/>
      <c r="I7" s="41">
        <v>9</v>
      </c>
      <c r="J7" s="42">
        <f>SUM(E7:I7)</f>
        <v>13</v>
      </c>
    </row>
    <row r="8" spans="2:10" ht="52.5">
      <c r="B8" s="46" t="s">
        <v>156</v>
      </c>
      <c r="C8" s="47">
        <v>23</v>
      </c>
      <c r="D8" s="48" t="s">
        <v>325</v>
      </c>
      <c r="E8" s="49">
        <v>8</v>
      </c>
      <c r="F8" s="50">
        <v>2</v>
      </c>
      <c r="G8" s="51"/>
      <c r="H8" s="52">
        <v>2</v>
      </c>
      <c r="I8" s="53">
        <v>11</v>
      </c>
      <c r="J8" s="54">
        <f>SUM(E8:I8)</f>
        <v>23</v>
      </c>
    </row>
    <row r="9" spans="2:10">
      <c r="B9" s="132" t="s">
        <v>371</v>
      </c>
      <c r="C9" s="133"/>
      <c r="D9" s="134"/>
      <c r="E9" s="55">
        <f>SUM(E5:E8)</f>
        <v>43</v>
      </c>
      <c r="F9" s="56">
        <f>SUM(F5:F8)</f>
        <v>9</v>
      </c>
      <c r="G9" s="57">
        <f>SUM(G5:G8)</f>
        <v>4</v>
      </c>
      <c r="H9" s="62">
        <f>SUM(H5:H8)</f>
        <v>5</v>
      </c>
      <c r="I9" s="58">
        <f>SUM(I5:I8)</f>
        <v>55</v>
      </c>
      <c r="J9" s="59">
        <f t="shared" ref="F9:J9" si="0">SUM(J5:J8)</f>
        <v>116</v>
      </c>
    </row>
    <row r="10" spans="2:10" s="61" customFormat="1" ht="15.75" customHeight="1">
      <c r="B10" s="60"/>
      <c r="C10" s="60"/>
      <c r="D10" s="60"/>
      <c r="E10" s="60"/>
      <c r="F10" s="60"/>
      <c r="G10" s="60"/>
      <c r="H10" s="60"/>
      <c r="I10" s="60"/>
      <c r="J10" s="60"/>
    </row>
    <row r="11" spans="2:10" s="61" customFormat="1" ht="15.75" customHeight="1">
      <c r="B11" s="60"/>
      <c r="C11" s="60"/>
      <c r="D11" s="60"/>
      <c r="E11" s="60"/>
      <c r="F11" s="60"/>
      <c r="G11" s="60"/>
      <c r="H11" s="60"/>
      <c r="I11" s="60"/>
      <c r="J11" s="60"/>
    </row>
    <row r="12" spans="2:10" s="61" customFormat="1" ht="15" customHeight="1">
      <c r="B12" s="60"/>
      <c r="C12" s="60"/>
      <c r="D12" s="60"/>
      <c r="E12" s="60"/>
      <c r="F12" s="60"/>
      <c r="G12" s="60"/>
      <c r="H12" s="60"/>
      <c r="I12" s="60"/>
      <c r="J12" s="60"/>
    </row>
    <row r="13" spans="2:10" s="61" customFormat="1" ht="15.75" customHeight="1">
      <c r="B13" s="60"/>
      <c r="C13" s="60"/>
      <c r="D13" s="60"/>
      <c r="E13" s="60"/>
      <c r="F13" s="60"/>
      <c r="G13" s="60"/>
      <c r="H13" s="60"/>
      <c r="I13" s="60"/>
      <c r="J13" s="60"/>
    </row>
    <row r="14" spans="2:10" s="61" customFormat="1" ht="15.75" customHeight="1">
      <c r="B14" s="60"/>
      <c r="C14" s="60"/>
      <c r="D14" s="60"/>
      <c r="E14" s="60"/>
      <c r="F14" s="60"/>
      <c r="G14" s="60"/>
      <c r="H14" s="60"/>
      <c r="I14" s="60"/>
      <c r="J14" s="60"/>
    </row>
  </sheetData>
  <mergeCells count="6">
    <mergeCell ref="B9:D9"/>
    <mergeCell ref="B2:J2"/>
    <mergeCell ref="B3:B4"/>
    <mergeCell ref="C3:C4"/>
    <mergeCell ref="D3:D4"/>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PPPIIA_2021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2021-08-12T08:36:50Z</dcterms:modified>
</cp:coreProperties>
</file>