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13_ncr:1_{95152865-4B50-4E45-94BF-1610D5BD8ACB}" xr6:coauthVersionLast="45" xr6:coauthVersionMax="45" xr10:uidLastSave="{00000000-0000-0000-0000-000000000000}"/>
  <bookViews>
    <workbookView xWindow="-120" yWindow="-120" windowWidth="20730" windowHeight="11160" activeTab="1" xr2:uid="{00000000-000D-0000-FFFF-FFFF00000000}"/>
  </bookViews>
  <sheets>
    <sheet name="PPPIIA_2021" sheetId="1" r:id="rId1"/>
    <sheet name="ANALISIS" sheetId="2" r:id="rId2"/>
  </sheets>
  <definedNames>
    <definedName name="_xlnm._FilterDatabase" localSheetId="0" hidden="1">PPPIIA_2021!$A$5:$U$137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1" i="2" l="1"/>
  <c r="U124" i="1"/>
  <c r="T124" i="1"/>
  <c r="U123" i="1"/>
  <c r="T123" i="1"/>
  <c r="U121" i="1"/>
  <c r="T121" i="1"/>
  <c r="U119" i="1"/>
  <c r="U118" i="1"/>
  <c r="T119" i="1"/>
  <c r="T118" i="1"/>
  <c r="U64" i="1"/>
  <c r="T64" i="1"/>
  <c r="S64" i="1"/>
  <c r="S59" i="1" l="1"/>
  <c r="S78" i="1" l="1"/>
  <c r="I9" i="2" l="1"/>
  <c r="H9" i="2"/>
  <c r="G9" i="2"/>
  <c r="F9" i="2"/>
  <c r="E9" i="2"/>
  <c r="U94" i="1"/>
  <c r="T94" i="1"/>
  <c r="U92" i="1"/>
  <c r="T92" i="1"/>
  <c r="U91" i="1"/>
  <c r="T91" i="1"/>
  <c r="S104" i="1" l="1"/>
  <c r="S100" i="1"/>
  <c r="S99" i="1"/>
  <c r="S13" i="1"/>
  <c r="S89" i="1"/>
  <c r="S86" i="1"/>
  <c r="S54" i="1"/>
  <c r="S68" i="1"/>
  <c r="S52" i="1"/>
  <c r="S51" i="1"/>
  <c r="S50" i="1"/>
  <c r="S48" i="1"/>
  <c r="S41" i="1"/>
  <c r="S43" i="1"/>
  <c r="S42" i="1"/>
  <c r="S40" i="1"/>
  <c r="S39" i="1"/>
  <c r="S38" i="1"/>
  <c r="S15" i="1"/>
  <c r="S16" i="1"/>
  <c r="S14" i="1"/>
  <c r="S98" i="1"/>
  <c r="S93" i="1"/>
  <c r="S88" i="1"/>
  <c r="S17" i="1"/>
  <c r="S72" i="1"/>
  <c r="S71" i="1"/>
  <c r="S82" i="1"/>
  <c r="S69" i="1"/>
  <c r="S47" i="1"/>
  <c r="S46" i="1"/>
  <c r="S45" i="1"/>
  <c r="J8" i="2"/>
  <c r="J7" i="2"/>
  <c r="J6" i="2"/>
  <c r="J5" i="2"/>
  <c r="S107" i="1"/>
  <c r="S106" i="1"/>
  <c r="S105" i="1"/>
  <c r="S101" i="1"/>
  <c r="S63" i="1"/>
  <c r="S57" i="1"/>
  <c r="S26" i="1"/>
  <c r="S25" i="1"/>
  <c r="S24" i="1"/>
  <c r="S23" i="1"/>
  <c r="S22" i="1"/>
  <c r="S21" i="1"/>
  <c r="S20" i="1"/>
  <c r="S12" i="1"/>
  <c r="S11" i="1"/>
  <c r="S10" i="1"/>
  <c r="S9" i="1"/>
  <c r="S8" i="1"/>
  <c r="S77" i="1"/>
  <c r="S76" i="1"/>
  <c r="S79" i="1"/>
  <c r="S75" i="1"/>
  <c r="S84" i="1"/>
  <c r="S134" i="1"/>
  <c r="S136" i="1"/>
  <c r="S132" i="1"/>
  <c r="S124" i="1"/>
  <c r="S123" i="1"/>
  <c r="S122" i="1"/>
  <c r="S121" i="1"/>
  <c r="S120" i="1"/>
  <c r="S119" i="1"/>
  <c r="S118" i="1"/>
  <c r="S112" i="1"/>
  <c r="S102" i="1"/>
  <c r="S67" i="1"/>
  <c r="S66" i="1"/>
  <c r="S65" i="1"/>
  <c r="S94" i="1"/>
  <c r="S92" i="1"/>
  <c r="S91" i="1"/>
  <c r="S73" i="1"/>
  <c r="S55" i="1"/>
  <c r="S34" i="1"/>
  <c r="S27" i="1"/>
  <c r="S80" i="1"/>
  <c r="S81" i="1"/>
  <c r="S62" i="1"/>
  <c r="S127" i="1"/>
  <c r="S90" i="1"/>
  <c r="S137" i="1"/>
  <c r="S135" i="1"/>
  <c r="S130" i="1"/>
  <c r="S128" i="1"/>
  <c r="S126" i="1"/>
  <c r="S125" i="1"/>
  <c r="S116" i="1"/>
  <c r="S115" i="1"/>
  <c r="S110" i="1"/>
  <c r="S95" i="1"/>
  <c r="S31" i="1"/>
  <c r="S28" i="1"/>
  <c r="S56" i="1"/>
  <c r="S53" i="1"/>
  <c r="S49" i="1"/>
  <c r="S96" i="1"/>
  <c r="S36" i="1"/>
  <c r="S19" i="1"/>
  <c r="S18" i="1"/>
  <c r="S114" i="1"/>
  <c r="S117" i="1"/>
  <c r="S109" i="1"/>
  <c r="S108" i="1"/>
  <c r="J9" i="2" l="1"/>
</calcChain>
</file>

<file path=xl/sharedStrings.xml><?xml version="1.0" encoding="utf-8"?>
<sst xmlns="http://schemas.openxmlformats.org/spreadsheetml/2006/main" count="1236" uniqueCount="465">
  <si>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</si>
  <si>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</si>
  <si>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</si>
  <si>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</si>
  <si>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</si>
  <si>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</si>
  <si>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</si>
  <si>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</si>
  <si>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</si>
  <si>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</si>
  <si>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</si>
  <si>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</si>
  <si>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</si>
  <si>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</si>
  <si>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</si>
  <si>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</si>
  <si>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</si>
  <si>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</si>
  <si>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</si>
  <si>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</si>
  <si>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</si>
  <si>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</si>
  <si>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</si>
  <si>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</si>
  <si>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</si>
  <si>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</si>
  <si>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</si>
  <si>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</si>
  <si>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</si>
  <si>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</si>
  <si>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</si>
  <si>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</si>
  <si>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</si>
  <si>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</si>
  <si>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</si>
  <si>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</si>
  <si>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</si>
  <si>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</si>
  <si>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</si>
  <si>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</si>
  <si>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</si>
  <si>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</si>
  <si>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</si>
  <si>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</si>
  <si>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</si>
  <si>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Secretaría de Salud Departamental.</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</si>
  <si>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</si>
  <si>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</si>
  <si>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</si>
  <si>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</si>
  <si>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</si>
  <si>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</si>
  <si>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</si>
  <si>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</si>
  <si>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</si>
  <si>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</si>
  <si>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</si>
  <si>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</si>
  <si>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</si>
  <si>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</si>
  <si>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</si>
  <si>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</si>
  <si>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</si>
  <si>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</si>
  <si>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</si>
  <si>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</si>
  <si>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</si>
  <si>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</si>
  <si>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</si>
  <si>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</si>
  <si>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</si>
  <si>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</si>
  <si>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</si>
  <si>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</si>
  <si>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</si>
  <si>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</si>
  <si>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</si>
  <si>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</si>
  <si>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</si>
  <si>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</si>
  <si>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</si>
  <si>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</si>
  <si>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</si>
  <si>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</si>
  <si>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</si>
  <si>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</si>
  <si>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</si>
  <si>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</si>
  <si>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</si>
  <si>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</si>
  <si>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</si>
  <si>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</si>
  <si>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</si>
  <si>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</si>
  <si>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</si>
  <si>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</si>
  <si>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</si>
  <si>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</si>
  <si>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</si>
  <si>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</si>
  <si>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</si>
  <si>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</si>
  <si>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</si>
  <si>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</si>
  <si>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</si>
  <si>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</si>
  <si>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</si>
  <si>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</si>
  <si>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</si>
  <si>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</si>
  <si>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</si>
  <si>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</si>
  <si>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</si>
  <si>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</si>
  <si>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</si>
  <si>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</si>
  <si>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</si>
  <si>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</si>
  <si>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</si>
  <si>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</si>
  <si>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</si>
  <si>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</si>
  <si>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</si>
  <si>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</si>
  <si>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</si>
  <si>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</si>
  <si>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</si>
  <si>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</si>
  <si>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</si>
  <si>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</si>
  <si>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</si>
  <si>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</si>
  <si>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</si>
  <si>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</si>
  <si>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</si>
  <si>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</si>
  <si>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</si>
  <si>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</si>
  <si>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</si>
  <si>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</si>
  <si>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</si>
  <si>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</si>
  <si>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</si>
  <si>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</si>
  <si>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</si>
  <si>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</si>
  <si>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</si>
  <si>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</si>
  <si>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</si>
  <si>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</si>
  <si>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</si>
  <si>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</si>
  <si>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</si>
  <si>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</si>
  <si>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</si>
  <si>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</si>
  <si>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</si>
  <si>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</si>
  <si>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</si>
  <si>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</si>
  <si>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</si>
  <si>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</si>
  <si>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</si>
  <si>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</si>
  <si>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</si>
  <si>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</si>
  <si>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</si>
  <si>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</si>
  <si>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</si>
  <si>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</si>
  <si>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</si>
  <si>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</si>
  <si>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</si>
  <si>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</si>
  <si>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</si>
  <si>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</si>
  <si>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</si>
  <si>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</si>
  <si>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</si>
  <si>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</si>
  <si>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</si>
  <si>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</si>
  <si>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</si>
  <si>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</si>
  <si>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</si>
  <si>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</si>
  <si>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</si>
  <si>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</si>
  <si>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</si>
  <si>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</si>
  <si>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</si>
  <si>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</si>
  <si>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</si>
  <si>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</si>
  <si>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</si>
  <si>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</si>
  <si>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</si>
  <si>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</si>
  <si>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</si>
  <si>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</si>
  <si>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</si>
  <si>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</si>
  <si>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</si>
  <si>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</si>
  <si>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</si>
  <si>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</si>
  <si>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</si>
  <si>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</si>
  <si>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</si>
  <si>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</si>
  <si>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</si>
  <si>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</si>
  <si>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</si>
  <si>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</si>
  <si>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</si>
  <si>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</si>
  <si>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</si>
  <si>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</si>
  <si>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</si>
  <si>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</si>
  <si>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</si>
  <si>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</si>
  <si>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</si>
  <si>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</si>
  <si>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</si>
  <si>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</si>
  <si>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</si>
  <si>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</si>
  <si>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</si>
  <si>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</si>
  <si>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</si>
  <si>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</si>
  <si>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</si>
  <si>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</si>
  <si>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</si>
  <si>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</si>
  <si>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</si>
  <si>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</si>
  <si>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</si>
  <si>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</si>
  <si>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</si>
  <si>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</si>
  <si>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</si>
  <si>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</si>
  <si>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</si>
  <si>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</si>
  <si>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</si>
  <si>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</si>
  <si>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</si>
  <si>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</si>
  <si>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</si>
  <si>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</si>
  <si>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</si>
  <si>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</si>
  <si>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Fortalecimiento de la convivencia y la seguridad ciudadana "Tú y yo seguros".</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</si>
  <si>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</si>
  <si>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</si>
  <si>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</si>
  <si>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 xml:space="preserve">Secretaría de Familia </t>
  </si>
  <si>
    <t>ICBF</t>
  </si>
  <si>
    <t>Secretaría de Salud</t>
  </si>
  <si>
    <t>N.A</t>
  </si>
  <si>
    <t>N</t>
  </si>
  <si>
    <t xml:space="preserve">Secretaría de Salud Departamental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</si>
  <si>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</si>
  <si>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</si>
  <si>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</si>
  <si>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</si>
  <si>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 xml:space="preserve">Sector de justicia y derecho </t>
  </si>
  <si>
    <t>Fortalecimiento del buen gobierno para el respeto y garantía de los derechos humanos. "Quindío integrado y participativo"</t>
  </si>
  <si>
    <t>Servicio de apoyo para el fomento organizativo de la Agricultura Campesina, Familiar y Comunitaria</t>
  </si>
  <si>
    <t>Productores agropecuarios apoyados</t>
  </si>
  <si>
    <t>Promoción y acceso efectivo a procesos culturales y artísticos. "Tú y yo somos cultura Quindiana"</t>
  </si>
  <si>
    <t>Servicios bibliotecarios</t>
  </si>
  <si>
    <t>Usuarios atendidos</t>
  </si>
  <si>
    <t>Servicio de circulación artística y cultural</t>
  </si>
  <si>
    <t>Producciones artísticas en circulación</t>
  </si>
  <si>
    <t>Servicio de educación informal en áreas artísticas y culturales</t>
  </si>
  <si>
    <t>Personas capacitadas</t>
  </si>
  <si>
    <t xml:space="preserve">Numero de rutas integrales de atención  a la  primera infancia implementadas y con seguimiento </t>
  </si>
  <si>
    <t>36.3.1</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</si>
  <si>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</si>
  <si>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</si>
  <si>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</si>
  <si>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Inclusión Social y Equidad</t>
  </si>
  <si>
    <t xml:space="preserve">Servicio de gestión del riesgo en temas de salud sexual y reproductiva. </t>
  </si>
  <si>
    <t>Campañas de gestión del riesgo en temas de salud sexual y reproductiva implementadas.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</si>
  <si>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</si>
  <si>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</si>
  <si>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</si>
  <si>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</si>
  <si>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</si>
  <si>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Servicio de divulgación para la promoción y prevención de los derechos de los niños, niñas y adolescentes</t>
  </si>
  <si>
    <t>410202200</t>
  </si>
  <si>
    <t xml:space="preserve">Eventos de divulgación realizados </t>
  </si>
  <si>
    <t>Revisar, ajustar e implementar  la política pública de primera infancia, infancia y adolescencia</t>
  </si>
  <si>
    <t xml:space="preserve">Política Pública de Primera Infancia, Infancia y Adolescencia, revisada, ajustada e implementada. </t>
  </si>
  <si>
    <t>36.7</t>
  </si>
  <si>
    <t>36.7.1</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</si>
  <si>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</si>
  <si>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</si>
  <si>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Servicio de educación informal para la prevención integral del trabajo infantil</t>
  </si>
  <si>
    <t>360400600</t>
  </si>
  <si>
    <t>Secretaría del Interior Departamental y Secretaría de Familia Departamental</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</si>
  <si>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</si>
  <si>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</si>
  <si>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</si>
  <si>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</si>
  <si>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</si>
  <si>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</si>
  <si>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</si>
  <si>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</si>
  <si>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</si>
  <si>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</si>
  <si>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</si>
  <si>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</si>
  <si>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</si>
  <si>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 xml:space="preserve">POLÍTICA PÚBLICA PRIMERA INFANCIA, INFANCIA Y ADOLESCENCIA 2014 -2024  
"POR MIS DERECHOS, POR MI FAMILIA, PARA VOLVER A SOÑAR " </t>
  </si>
  <si>
    <t>EJE ESTRATÉGICO</t>
  </si>
  <si>
    <t>RESPONSABLE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</si>
  <si>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</si>
  <si>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</si>
  <si>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</si>
  <si>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</si>
  <si>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</si>
  <si>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CRÍTICO</t>
  </si>
  <si>
    <t>BAJO</t>
  </si>
  <si>
    <t>MEDIO</t>
  </si>
  <si>
    <t>SATISFACTORIO</t>
  </si>
  <si>
    <t>SOBRESALIENTE</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</si>
  <si>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</si>
  <si>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</si>
  <si>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</si>
  <si>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</si>
  <si>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</si>
  <si>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</si>
  <si>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</si>
  <si>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</si>
  <si>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</si>
  <si>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</si>
  <si>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</si>
  <si>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</si>
  <si>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</si>
  <si>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</si>
  <si>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</si>
  <si>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</si>
  <si>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</si>
  <si>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</si>
  <si>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</si>
  <si>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</si>
  <si>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</si>
  <si>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Docentes y agentes educativos beneficiaros de servicio de fortalecimiento a sus capacidades de acuerdo a los referentes nacionales.</t>
  </si>
  <si>
    <t>Calidad, cobertura y fortalecimiento de la educación inicial, pre escolar, básica y media TU Y YO con educación y calidad</t>
  </si>
  <si>
    <t>Mujeres gestantes y lactantes, niños, niñas y adolescentes bien nutridos.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</si>
  <si>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</si>
  <si>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</si>
  <si>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Fortalecimiento de la convivencia y la seguridad ciudadana. "Tú y yo seguros"</t>
  </si>
  <si>
    <t>Ya se reportó el presupuesto.</t>
  </si>
  <si>
    <t>-</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</si>
  <si>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</si>
  <si>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</si>
  <si>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</si>
  <si>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Se cuenta con 54 gobiernos escolares operando en las instituciones educativas del departamento.</t>
  </si>
  <si>
    <t>Durante el trimestre informado no se realizaron acciones para esta estrategia propuesta.</t>
  </si>
  <si>
    <t xml:space="preserve">Durante el trimestre informado no se cuenta con reporte sobre el avance del programa.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</si>
  <si>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</si>
  <si>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 xml:space="preserve">TOTAL DE METAS </t>
  </si>
  <si>
    <t xml:space="preserve">AVANCE META FÍSICA 2021 </t>
  </si>
  <si>
    <t xml:space="preserve">La Secretaría de Aguas e Infraestructura no reportó acciones desarrolladas durante el segundo trimestre de la vigencia 2021. </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</si>
  <si>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</si>
  <si>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En este periodo no se realizaron procesos de formación en competencias comunicativas en inglés.</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</si>
  <si>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</si>
  <si>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</si>
  <si>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Se adelantó el fortalecimiento de la campaña Cuidarte es amarte en el marco más amor, menos violencia en los 11 municipios del departamento, con las comunidades educativas de las IE del departamento en temas de salud mental, abuso sexual y maltrato.</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</si>
  <si>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</si>
  <si>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</si>
  <si>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</si>
  <si>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</si>
  <si>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</si>
  <si>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</si>
  <si>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</si>
  <si>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</si>
  <si>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</si>
  <si>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Secretaría del Interior  Departamental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</si>
  <si>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</si>
  <si>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AVANCE META PRESUPUESTAL 2021</t>
  </si>
  <si>
    <t xml:space="preserve">La Secretaría de Salud no reportó acciones desarrolladas durante lo corrido de la vigencia 2021.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</si>
  <si>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</si>
  <si>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</si>
  <si>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</si>
  <si>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</si>
  <si>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</si>
  <si>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</si>
  <si>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</si>
  <si>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</si>
  <si>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</si>
  <si>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</si>
  <si>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</si>
  <si>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</si>
  <si>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</si>
  <si>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</si>
  <si>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</si>
  <si>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</si>
  <si>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</si>
  <si>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</si>
  <si>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</si>
  <si>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</si>
  <si>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</si>
  <si>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 xml:space="preserve">El Plan de Seguridad Alimentaria y Nutricional del departamento del Quindío, terminó su periodo de implementación en la vigencia 2020, dándose cumplimiento a la meta de Política Pública. </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</si>
  <si>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</si>
  <si>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</si>
  <si>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Secretaría de Salud Departamental / Secretaría de Familia De</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</si>
  <si>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</si>
  <si>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</si>
  <si>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</si>
  <si>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</si>
  <si>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</si>
  <si>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</si>
  <si>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</si>
  <si>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</si>
  <si>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</si>
  <si>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</si>
  <si>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</si>
  <si>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</si>
  <si>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</si>
  <si>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</si>
  <si>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</si>
  <si>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</si>
  <si>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</si>
  <si>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</si>
  <si>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</si>
  <si>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</si>
  <si>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</si>
  <si>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</si>
  <si>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</si>
  <si>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</si>
  <si>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</si>
  <si>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</si>
  <si>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</si>
  <si>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</si>
  <si>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</si>
  <si>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</si>
  <si>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</si>
  <si>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</si>
  <si>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</si>
  <si>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</si>
  <si>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</si>
  <si>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</si>
  <si>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</si>
  <si>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</si>
  <si>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</si>
  <si>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</si>
  <si>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</si>
  <si>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</si>
  <si>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</si>
  <si>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</si>
  <si>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</si>
  <si>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Secretaría de Familia Departamental / Secretaría del Interior Departamental </t>
  </si>
  <si>
    <t xml:space="preserve">Actualización de la Ruta Departamental de Prevención Temprana, Prevención Urgente y Protección en Prevención. No obstante, no se cuenta con un Plan de Acción con las tres rutas de prevención. </t>
  </si>
  <si>
    <t xml:space="preserve">META FÍSICA TERCER TRIMESTRE 2021 </t>
  </si>
  <si>
    <t>METAS CUMPLIDAS EN UN 100% POR EJE ESTRATÉGICO</t>
  </si>
  <si>
    <t>METAS CUMPLIDAS</t>
  </si>
  <si>
    <t xml:space="preserve">Ciudadanía </t>
  </si>
  <si>
    <t>TOTAL</t>
  </si>
  <si>
    <t>Acciones desarrolladas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</si>
</sst>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
      <sz val="11"/>
      <color theme="1"/>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3" fontId="1" fillId="0" borderId="0" xfId="0" applyNumberFormat="1" applyFont="1" applyAlignment="1">
      <alignment vertical="center" wrapText="1"/>
    </xf>
    <xf numFmtId="3" fontId="1" fillId="0" borderId="0" xfId="0" applyNumberFormat="1" applyFont="1" applyFill="1" applyAlignment="1">
      <alignment vertical="center" wrapText="1"/>
    </xf>
    <xf numFmtId="3" fontId="1" fillId="0" borderId="1" xfId="0" applyNumberFormat="1" applyFont="1" applyFill="1" applyBorder="1" applyAlignment="1">
      <alignment vertical="center" wrapText="1"/>
    </xf>
    <xf numFmtId="2" fontId="1" fillId="0" borderId="1" xfId="0" applyNumberFormat="1" applyFont="1" applyBorder="1" applyAlignment="1">
      <alignment horizontal="right" vertical="center" wrapText="1"/>
    </xf>
    <xf numFmtId="0" fontId="4" fillId="0" borderId="0" xfId="0" applyFont="1"/>
    <xf numFmtId="3" fontId="0" fillId="0" borderId="0" xfId="0" applyNumberFormat="1" applyBorder="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Fill="1" applyBorder="1" applyAlignment="1">
      <alignment horizontal="center" vertical="center" textRotation="90"/>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Fill="1" applyBorder="1" applyAlignment="1">
      <alignment horizontal="center" vertical="center" textRotation="9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8" xfId="0" applyFont="1" applyFill="1" applyBorder="1" applyAlignment="1">
      <alignment horizontal="center" vertical="center" textRotation="90"/>
    </xf>
    <xf numFmtId="0" fontId="11" fillId="0" borderId="3"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Fill="1" applyBorder="1" applyAlignment="1">
      <alignment vertical="center" textRotation="90" wrapText="1"/>
    </xf>
    <xf numFmtId="0" fontId="0" fillId="0" borderId="0" xfId="0" applyBorder="1"/>
    <xf numFmtId="3" fontId="11" fillId="7"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vertical="center" wrapText="1"/>
    </xf>
    <xf numFmtId="0" fontId="13" fillId="0" borderId="0" xfId="0" applyFont="1" applyFill="1" applyAlignment="1">
      <alignment vertical="center" wrapText="1"/>
    </xf>
    <xf numFmtId="2" fontId="1" fillId="0" borderId="1" xfId="0" applyNumberFormat="1" applyFont="1" applyFill="1" applyBorder="1" applyAlignment="1">
      <alignment horizontal="right" vertical="center" wrapText="1"/>
    </xf>
    <xf numFmtId="1" fontId="1" fillId="0" borderId="1" xfId="0" applyNumberFormat="1" applyFont="1" applyBorder="1" applyAlignment="1">
      <alignment horizontal="right" vertical="center" wrapText="1"/>
    </xf>
    <xf numFmtId="0" fontId="13" fillId="0" borderId="1"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 fillId="0" borderId="1" xfId="0" applyFont="1" applyFill="1" applyBorder="1" applyAlignment="1">
      <alignment horizontal="justify" vertical="center" wrapText="1"/>
    </xf>
    <xf numFmtId="3" fontId="1"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justify" vertical="center" wrapText="1"/>
    </xf>
    <xf numFmtId="3" fontId="13"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4" fillId="0" borderId="1" xfId="0" applyFont="1" applyBorder="1"/>
    <xf numFmtId="0" fontId="14"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3"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 fillId="0" borderId="3"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4" xfId="0" applyFont="1" applyFill="1" applyBorder="1" applyAlignment="1">
      <alignment horizontal="justify" vertical="center" wrapText="1"/>
    </xf>
    <xf numFmtId="2" fontId="1" fillId="5" borderId="3" xfId="0" applyNumberFormat="1" applyFont="1" applyFill="1" applyBorder="1" applyAlignment="1">
      <alignment horizontal="right" vertical="center" wrapText="1"/>
    </xf>
    <xf numFmtId="2" fontId="1" fillId="5" borderId="4" xfId="0" applyNumberFormat="1" applyFont="1" applyFill="1" applyBorder="1" applyAlignment="1">
      <alignment horizontal="right" vertical="center" wrapText="1"/>
    </xf>
    <xf numFmtId="3" fontId="13" fillId="0" borderId="3"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9" fontId="13" fillId="0" borderId="3" xfId="0" applyNumberFormat="1" applyFont="1" applyFill="1" applyBorder="1" applyAlignment="1">
      <alignment horizontal="righ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3" fillId="0" borderId="5" xfId="0" applyFont="1" applyFill="1" applyBorder="1" applyAlignment="1">
      <alignment horizontal="right" vertical="center" wrapText="1"/>
    </xf>
    <xf numFmtId="0" fontId="1" fillId="0" borderId="5" xfId="0" applyFont="1" applyBorder="1" applyAlignment="1">
      <alignment horizontal="righ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9" fontId="13" fillId="0" borderId="4" xfId="0" applyNumberFormat="1" applyFont="1" applyFill="1" applyBorder="1" applyAlignment="1">
      <alignment horizontal="right" vertical="center" wrapText="1"/>
    </xf>
    <xf numFmtId="0" fontId="14" fillId="0" borderId="1" xfId="0" applyFont="1" applyBorder="1" applyAlignment="1">
      <alignment horizontal="center"/>
    </xf>
    <xf numFmtId="0" fontId="4" fillId="0" borderId="0" xfId="0" applyFont="1" applyAlignment="1">
      <alignment horizontal="center"/>
    </xf>
    <xf numFmtId="0" fontId="5" fillId="11" borderId="19" xfId="0" applyFont="1" applyFill="1" applyBorder="1" applyAlignment="1">
      <alignment horizontal="right" vertical="center" wrapText="1"/>
    </xf>
    <xf numFmtId="0" fontId="5" fillId="11" borderId="6" xfId="0" applyFont="1" applyFill="1" applyBorder="1" applyAlignment="1">
      <alignment horizontal="right" vertical="center" wrapText="1"/>
    </xf>
    <xf numFmtId="0" fontId="5" fillId="11" borderId="7" xfId="0" applyFont="1" applyFill="1" applyBorder="1" applyAlignment="1">
      <alignment horizontal="righ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cellXfs>
  <cellStyles count="2">
    <cellStyle name="Normal" xfId="0" builtinId="0"/>
    <cellStyle name="Porcentaje" xfId="1" builtinId="5"/>
  </cellStyles>
  <dxfs count="276">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PAORAMA GENERAL</a:t>
            </a:r>
            <a:r>
              <a:rPr lang="en-US" baseline="0"/>
              <a:t> TRIMESTRE III -</a:t>
            </a:r>
            <a:r>
              <a:rPr lang="en-US"/>
              <a:t>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80-4730-A6C4-250CFCA728A3}"/>
              </c:ext>
            </c:extLst>
          </c:dPt>
          <c:dLbls>
            <c:spPr>
              <a:noFill/>
              <a:ln>
                <a:noFill/>
              </a:ln>
              <a:effectLst/>
            </c:sp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17</c:v>
                </c:pt>
                <c:pt idx="1">
                  <c:v>2</c:v>
                </c:pt>
                <c:pt idx="2" formatCode="#,##0">
                  <c:v>5</c:v>
                </c:pt>
                <c:pt idx="3" formatCode="#,##0">
                  <c:v>4</c:v>
                </c:pt>
                <c:pt idx="4" formatCode="#,##0">
                  <c:v>87</c:v>
                </c:pt>
              </c:numCache>
            </c:numRef>
          </c:val>
          <c:extLs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lang="es-CO"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EXISTENCIA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8-70B3-4D56-BECD-628E4C51991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A-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B-70B3-4D56-BECD-628E4C519914}"/>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6</c:v>
                </c:pt>
                <c:pt idx="3">
                  <c:v>1</c:v>
                </c:pt>
                <c:pt idx="4" formatCode="#,##0">
                  <c:v>16</c:v>
                </c:pt>
              </c:numCache>
            </c:numRef>
          </c:val>
          <c:extLst>
            <c:ext xmlns:c16="http://schemas.microsoft.com/office/drawing/2014/chart" uri="{C3380CC4-5D6E-409C-BE32-E72D297353CC}">
              <c16:uniqueId val="{00000016-70B3-4D56-BECD-628E4C519914}"/>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70B3-4D56-BECD-628E4C519914}"/>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70B3-4D56-BECD-628E4C519914}"/>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1">
                  <c:v>2</c:v>
                </c:pt>
                <c:pt idx="2" formatCode="#,##0">
                  <c:v>2</c:v>
                </c:pt>
                <c:pt idx="3">
                  <c:v>1</c:v>
                </c:pt>
                <c:pt idx="4" formatCode="#,##0">
                  <c:v>48</c:v>
                </c:pt>
              </c:numCache>
            </c:numRef>
          </c:val>
          <c:extLst>
            <c:ext xmlns:c16="http://schemas.microsoft.com/office/drawing/2014/chart" uri="{C3380CC4-5D6E-409C-BE32-E72D297353CC}">
              <c16:uniqueId val="{00000015-70B3-4D56-BECD-628E4C519914}"/>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DESARROLLO</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23-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4-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25-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6-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7-F08D-4DAC-8B2F-061E1944D839}"/>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1">
                  <c:v>2</c:v>
                </c:pt>
                <c:pt idx="2" formatCode="#,##0">
                  <c:v>2</c:v>
                </c:pt>
                <c:pt idx="3">
                  <c:v>1</c:v>
                </c:pt>
                <c:pt idx="4" formatCode="#,##0">
                  <c:v>48</c:v>
                </c:pt>
              </c:numCache>
            </c:numRef>
          </c:val>
          <c:extLst>
            <c:ext xmlns:c16="http://schemas.microsoft.com/office/drawing/2014/chart" uri="{C3380CC4-5D6E-409C-BE32-E72D297353CC}">
              <c16:uniqueId val="{00000022-F08D-4DAC-8B2F-061E1944D839}"/>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F08D-4DAC-8B2F-061E1944D83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F08D-4DAC-8B2F-061E1944D839}"/>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6</c:v>
                </c:pt>
                <c:pt idx="3">
                  <c:v>1</c:v>
                </c:pt>
                <c:pt idx="4" formatCode="#,##0">
                  <c:v>16</c:v>
                </c:pt>
              </c:numCache>
            </c:numRef>
          </c:val>
          <c:extLst>
            <c:ext xmlns:c16="http://schemas.microsoft.com/office/drawing/2014/chart" uri="{C3380CC4-5D6E-409C-BE32-E72D297353CC}">
              <c16:uniqueId val="{00000015-F08D-4DAC-8B2F-061E1944D839}"/>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8-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A-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C-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E-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0-F08D-4DAC-8B2F-061E1944D839}"/>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1">
                  <c:v>2</c:v>
                </c:pt>
                <c:pt idx="2" formatCode="#,##0">
                  <c:v>2</c:v>
                </c:pt>
                <c:pt idx="3">
                  <c:v>1</c:v>
                </c:pt>
                <c:pt idx="4" formatCode="#,##0">
                  <c:v>48</c:v>
                </c:pt>
              </c:numCache>
            </c:numRef>
          </c:val>
          <c:extLst>
            <c:ext xmlns:c16="http://schemas.microsoft.com/office/drawing/2014/chart" uri="{C3380CC4-5D6E-409C-BE32-E72D297353CC}">
              <c16:uniqueId val="{00000021-F08D-4DAC-8B2F-061E1944D839}"/>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500" b="0"/>
              <a:t>CIUDADANÍA</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CB-47BF-AE76-FB90839B5CDA}"/>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2</c:v>
                </c:pt>
                <c:pt idx="4" formatCode="#,##0">
                  <c:v>11</c:v>
                </c:pt>
              </c:numCache>
            </c:numRef>
          </c:val>
          <c:extLs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PROTECCIÓN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49-4C6C-8E15-3B29A2140B6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49-4C6C-8E15-3B29A2140B6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1E-4D3C-BEED-EF118DFE6EA5}"/>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6</c:v>
                </c:pt>
                <c:pt idx="2" formatCode="#,##0">
                  <c:v>3</c:v>
                </c:pt>
                <c:pt idx="3">
                  <c:v>2</c:v>
                </c:pt>
                <c:pt idx="4" formatCode="#,##0">
                  <c:v>12</c:v>
                </c:pt>
              </c:numCache>
            </c:numRef>
          </c:val>
          <c:extLs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ANALISIS!$D$46</c:f>
              <c:strCache>
                <c:ptCount val="1"/>
                <c:pt idx="0">
                  <c:v>METAS CUMPLIDAS</c:v>
                </c:pt>
              </c:strCache>
            </c:strRef>
          </c:tx>
          <c:spPr>
            <a:solidFill>
              <a:schemeClr val="accent6"/>
            </a:solidFill>
            <a:ln>
              <a:noFill/>
            </a:ln>
            <a:effectLst/>
          </c:spPr>
          <c:invertIfNegative val="0"/>
          <c:dPt>
            <c:idx val="1"/>
            <c:invertIfNegative val="0"/>
            <c:bubble3D val="0"/>
            <c:spPr>
              <a:solidFill>
                <a:schemeClr val="accent1">
                  <a:lumMod val="50000"/>
                </a:schemeClr>
              </a:solidFill>
              <a:ln>
                <a:noFill/>
              </a:ln>
              <a:effectLst/>
            </c:spPr>
            <c:extLst>
              <c:ext xmlns:c16="http://schemas.microsoft.com/office/drawing/2014/chart" uri="{C3380CC4-5D6E-409C-BE32-E72D297353CC}">
                <c16:uniqueId val="{00000003-C5B8-4564-B42D-E8C6E3A491A6}"/>
              </c:ext>
            </c:extLst>
          </c:dPt>
          <c:dPt>
            <c:idx val="2"/>
            <c:invertIfNegative val="0"/>
            <c:bubble3D val="0"/>
            <c:spPr>
              <a:solidFill>
                <a:srgbClr val="FFFF00"/>
              </a:solidFill>
              <a:ln>
                <a:noFill/>
              </a:ln>
              <a:effectLst/>
            </c:spPr>
            <c:extLst>
              <c:ext xmlns:c16="http://schemas.microsoft.com/office/drawing/2014/chart" uri="{C3380CC4-5D6E-409C-BE32-E72D297353CC}">
                <c16:uniqueId val="{00000004-C5B8-4564-B42D-E8C6E3A491A6}"/>
              </c:ext>
            </c:extLst>
          </c:dPt>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5-C5B8-4564-B42D-E8C6E3A491A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ANALISIS!$A$47:$A$50</c:f>
              <c:strCache>
                <c:ptCount val="4"/>
                <c:pt idx="0">
                  <c:v>Existencia</c:v>
                </c:pt>
                <c:pt idx="1">
                  <c:v>Desarrollo</c:v>
                </c:pt>
                <c:pt idx="2">
                  <c:v>Ciudadanía </c:v>
                </c:pt>
                <c:pt idx="3">
                  <c:v>Protección</c:v>
                </c:pt>
              </c:strCache>
            </c:strRef>
          </c:cat>
          <c:val>
            <c:numRef>
              <c:f>ANALISIS!$D$47:$D$50</c:f>
              <c:numCache>
                <c:formatCode>General</c:formatCode>
                <c:ptCount val="4"/>
                <c:pt idx="0">
                  <c:v>10</c:v>
                </c:pt>
                <c:pt idx="1">
                  <c:v>28</c:v>
                </c:pt>
                <c:pt idx="2">
                  <c:v>7</c:v>
                </c:pt>
                <c:pt idx="3">
                  <c:v>5</c:v>
                </c:pt>
              </c:numCache>
            </c:numRef>
          </c:val>
          <c:extLst>
            <c:ext xmlns:c16="http://schemas.microsoft.com/office/drawing/2014/chart" uri="{C3380CC4-5D6E-409C-BE32-E72D297353CC}">
              <c16:uniqueId val="{00000002-C5B8-4564-B42D-E8C6E3A491A6}"/>
            </c:ext>
          </c:extLst>
        </c:ser>
        <c:dLbls>
          <c:dLblPos val="outEnd"/>
          <c:showLegendKey val="0"/>
          <c:showVal val="1"/>
          <c:showCatName val="0"/>
          <c:showSerName val="0"/>
          <c:showPercent val="0"/>
          <c:showBubbleSize val="0"/>
        </c:dLbls>
        <c:gapWidth val="219"/>
        <c:overlap val="-27"/>
        <c:axId val="95173536"/>
        <c:axId val="95173208"/>
        <c:extLst>
          <c:ext xmlns:c15="http://schemas.microsoft.com/office/drawing/2012/chart" uri="{02D57815-91ED-43cb-92C2-25804820EDAC}">
            <c15:filteredBarSeries>
              <c15:ser>
                <c:idx val="0"/>
                <c:order val="0"/>
                <c:tx>
                  <c:strRef>
                    <c:extLst>
                      <c:ext uri="{02D57815-91ED-43cb-92C2-25804820EDAC}">
                        <c15:formulaRef>
                          <c15:sqref>ANALISIS!$B$46</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ANALISIS!$A$47:$A$50</c15:sqref>
                        </c15:formulaRef>
                      </c:ext>
                    </c:extLst>
                    <c:strCache>
                      <c:ptCount val="4"/>
                      <c:pt idx="0">
                        <c:v>Existencia</c:v>
                      </c:pt>
                      <c:pt idx="1">
                        <c:v>Desarrollo</c:v>
                      </c:pt>
                      <c:pt idx="2">
                        <c:v>Ciudadanía </c:v>
                      </c:pt>
                      <c:pt idx="3">
                        <c:v>Protección</c:v>
                      </c:pt>
                    </c:strCache>
                  </c:strRef>
                </c:cat>
                <c:val>
                  <c:numRef>
                    <c:extLst>
                      <c:ext uri="{02D57815-91ED-43cb-92C2-25804820EDAC}">
                        <c15:formulaRef>
                          <c15:sqref>ANALISIS!$B$47:$B$50</c15:sqref>
                        </c15:formulaRef>
                      </c:ext>
                    </c:extLst>
                    <c:numCache>
                      <c:formatCode>General</c:formatCode>
                      <c:ptCount val="4"/>
                    </c:numCache>
                  </c:numRef>
                </c:val>
                <c:extLst>
                  <c:ext xmlns:c16="http://schemas.microsoft.com/office/drawing/2014/chart" uri="{C3380CC4-5D6E-409C-BE32-E72D297353CC}">
                    <c16:uniqueId val="{00000000-C5B8-4564-B42D-E8C6E3A491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ANALISIS!$C$46</c15:sqref>
                        </c15:formulaRef>
                      </c:ext>
                    </c:extLst>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ANALISIS!$A$47:$A$50</c15:sqref>
                        </c15:formulaRef>
                      </c:ext>
                    </c:extLst>
                    <c:strCache>
                      <c:ptCount val="4"/>
                      <c:pt idx="0">
                        <c:v>Existencia</c:v>
                      </c:pt>
                      <c:pt idx="1">
                        <c:v>Desarrollo</c:v>
                      </c:pt>
                      <c:pt idx="2">
                        <c:v>Ciudadanía </c:v>
                      </c:pt>
                      <c:pt idx="3">
                        <c:v>Protección</c:v>
                      </c:pt>
                    </c:strCache>
                  </c:strRef>
                </c:cat>
                <c:val>
                  <c:numRef>
                    <c:extLst xmlns:c15="http://schemas.microsoft.com/office/drawing/2012/chart">
                      <c:ext xmlns:c15="http://schemas.microsoft.com/office/drawing/2012/chart" uri="{02D57815-91ED-43cb-92C2-25804820EDAC}">
                        <c15:formulaRef>
                          <c15:sqref>ANALISIS!$C$47:$C$50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C5B8-4564-B42D-E8C6E3A491A6}"/>
                  </c:ext>
                </c:extLst>
              </c15:ser>
            </c15:filteredBarSeries>
          </c:ext>
        </c:extLst>
      </c:barChart>
      <c:catAx>
        <c:axId val="9517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95173208"/>
        <c:crosses val="autoZero"/>
        <c:auto val="1"/>
        <c:lblAlgn val="ctr"/>
        <c:lblOffset val="100"/>
        <c:noMultiLvlLbl val="0"/>
      </c:catAx>
      <c:valAx>
        <c:axId val="95173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9517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102396</xdr:colOff>
      <xdr:row>1</xdr:row>
      <xdr:rowOff>71437</xdr:rowOff>
    </xdr:from>
    <xdr:to>
      <xdr:col>1</xdr:col>
      <xdr:colOff>452438</xdr:colOff>
      <xdr:row>1</xdr:row>
      <xdr:rowOff>631030</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twoCellAnchor>
  <xdr:twoCellAnchor editAs="oneCell">
    <xdr:from>
      <xdr:col>9</xdr:col>
      <xdr:colOff>154781</xdr:colOff>
      <xdr:row>1</xdr:row>
      <xdr:rowOff>107156</xdr:rowOff>
    </xdr:from>
    <xdr:to>
      <xdr:col>9</xdr:col>
      <xdr:colOff>676275</xdr:colOff>
      <xdr:row>1</xdr:row>
      <xdr:rowOff>547688</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twoCellAnchor>
  <xdr:twoCellAnchor>
    <xdr:from>
      <xdr:col>10</xdr:col>
      <xdr:colOff>704850</xdr:colOff>
      <xdr:row>4</xdr:row>
      <xdr:rowOff>47624</xdr:rowOff>
    </xdr:from>
    <xdr:to>
      <xdr:col>16</xdr:col>
      <xdr:colOff>247650</xdr:colOff>
      <xdr:row>7</xdr:row>
      <xdr:rowOff>395287</xdr:rowOff>
    </xdr:to>
    <xdr:graphicFrame macro="">
      <xdr:nvGraphicFramePr>
        <xdr:cNvPr id="12" name="Gráfico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9</xdr:row>
      <xdr:rowOff>161925</xdr:rowOff>
    </xdr:from>
    <xdr:to>
      <xdr:col>4</xdr:col>
      <xdr:colOff>333375</xdr:colOff>
      <xdr:row>21</xdr:row>
      <xdr:rowOff>147638</xdr:rowOff>
    </xdr:to>
    <xdr:graphicFrame macro="">
      <xdr:nvGraphicFramePr>
        <xdr:cNvPr id="13" name="Gráfico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9</xdr:row>
      <xdr:rowOff>190500</xdr:rowOff>
    </xdr:from>
    <xdr:to>
      <xdr:col>12</xdr:col>
      <xdr:colOff>95250</xdr:colOff>
      <xdr:row>23</xdr:row>
      <xdr:rowOff>138113</xdr:rowOff>
    </xdr:to>
    <xdr:graphicFrame macro="">
      <xdr:nvGraphicFramePr>
        <xdr:cNvPr id="14" name="Gráfico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276224</xdr:colOff>
      <xdr:row>24</xdr:row>
      <xdr:rowOff>104774</xdr:rowOff>
    </xdr:from>
    <xdr:to>
      <xdr:col>4</xdr:col>
      <xdr:colOff>123824</xdr:colOff>
      <xdr:row>37</xdr:row>
      <xdr:rowOff>176212</xdr:rowOff>
    </xdr:to>
    <xdr:graphicFrame macro="">
      <xdr:nvGraphicFramePr>
        <xdr:cNvPr id="15" name="Gráfico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114300</xdr:colOff>
      <xdr:row>24</xdr:row>
      <xdr:rowOff>123824</xdr:rowOff>
    </xdr:from>
    <xdr:to>
      <xdr:col>11</xdr:col>
      <xdr:colOff>647700</xdr:colOff>
      <xdr:row>37</xdr:row>
      <xdr:rowOff>100012</xdr:rowOff>
    </xdr:to>
    <xdr:graphicFrame macro="">
      <xdr:nvGraphicFramePr>
        <xdr:cNvPr id="16" name="Gráfico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125015</xdr:colOff>
      <xdr:row>43</xdr:row>
      <xdr:rowOff>39290</xdr:rowOff>
    </xdr:from>
    <xdr:to>
      <xdr:col>14</xdr:col>
      <xdr:colOff>136922</xdr:colOff>
      <xdr:row>57</xdr:row>
      <xdr:rowOff>115490</xdr:rowOff>
    </xdr:to>
    <xdr:graphicFrame macro="">
      <xdr:nvGraphicFramePr>
        <xdr:cNvPr id="4" name="Gráfico 3">
          <a:extLst>
            <a:ext uri="{FF2B5EF4-FFF2-40B4-BE49-F238E27FC236}">
              <a16:creationId xmlns:a16="http://schemas.microsoft.com/office/drawing/2014/main" id="{6F7A559D-4745-4C5A-9C94-DF921392EB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2"/>
  <sheetViews>
    <sheetView topLeftCell="B1" zoomScale="85" zoomScaleNormal="85" workbookViewId="0">
      <selection activeCell="V8" sqref="V8"/>
    </sheetView>
  </sheetViews>
  <sheetFormatPr baseColWidth="10" defaultColWidth="9.140625" defaultRowHeight="14.25"/>
  <cols>
    <col min="1" max="3" width="17.140625" style="1" customWidth="1"/>
    <col min="4" max="6" width="7.140625" style="3" customWidth="1"/>
    <col min="7" max="8" width="31.42578125" style="2" customWidth="1"/>
    <col min="9" max="9" width="21.42578125" style="1" customWidth="1"/>
    <col min="10" max="12" width="21.42578125" style="1" hidden="1" customWidth="1"/>
    <col min="13" max="13" width="31.42578125" style="1" hidden="1" customWidth="1"/>
    <col min="14" max="14" width="21.42578125" style="1" hidden="1" customWidth="1"/>
    <col min="15" max="15" width="31.42578125" style="1" hidden="1" customWidth="1"/>
    <col min="16" max="16" width="17.140625" style="1" hidden="1" customWidth="1"/>
    <col min="17" max="18" width="17.85546875" style="1" customWidth="1"/>
    <col min="19" max="19" width="15.42578125" style="1" customWidth="1"/>
    <col min="20" max="21" width="19.85546875" style="19" customWidth="1"/>
    <col min="22" max="22" width="83.28515625" style="1" customWidth="1"/>
    <col min="23" max="16384" width="9.140625" style="1"/>
  </cols>
  <sheetData>
    <row r="1" spans="1:22">
      <c r="G1" s="3"/>
      <c r="H1" s="3"/>
    </row>
    <row r="3" spans="1:22" ht="27.6" customHeight="1">
      <c r="A3" s="8" t="s">
        <v>36</v>
      </c>
      <c r="B3" s="85" t="s">
        <v>37</v>
      </c>
      <c r="C3" s="86"/>
      <c r="D3" s="86"/>
      <c r="E3" s="86"/>
      <c r="F3" s="86"/>
      <c r="G3" s="86"/>
      <c r="H3" s="87"/>
    </row>
    <row r="4" spans="1:22" s="7" customFormat="1">
      <c r="A4" s="5"/>
      <c r="B4" s="5"/>
      <c r="C4" s="5"/>
      <c r="D4" s="6"/>
      <c r="E4" s="6"/>
      <c r="F4" s="6"/>
      <c r="G4" s="6"/>
      <c r="H4" s="6"/>
      <c r="T4" s="20"/>
      <c r="U4" s="20"/>
    </row>
    <row r="5" spans="1:22" ht="34.5" customHeight="1">
      <c r="J5" s="118" t="s">
        <v>28</v>
      </c>
      <c r="K5" s="118"/>
      <c r="L5" s="118"/>
      <c r="M5" s="118"/>
      <c r="N5" s="118"/>
      <c r="O5" s="118"/>
      <c r="P5" s="118"/>
      <c r="Q5" s="113" t="s">
        <v>367</v>
      </c>
      <c r="R5" s="114"/>
      <c r="S5" s="115"/>
      <c r="T5" s="113" t="s">
        <v>385</v>
      </c>
      <c r="U5" s="114"/>
      <c r="V5" s="82" t="s">
        <v>464</v>
      </c>
    </row>
    <row r="6" spans="1:22" ht="62.25" customHeight="1">
      <c r="A6" s="108" t="s">
        <v>24</v>
      </c>
      <c r="B6" s="108" t="s">
        <v>213</v>
      </c>
      <c r="C6" s="108" t="s">
        <v>25</v>
      </c>
      <c r="D6" s="91" t="s">
        <v>198</v>
      </c>
      <c r="E6" s="92"/>
      <c r="F6" s="93"/>
      <c r="G6" s="108" t="s">
        <v>2</v>
      </c>
      <c r="H6" s="108" t="s">
        <v>3</v>
      </c>
      <c r="I6" s="108" t="s">
        <v>26</v>
      </c>
      <c r="J6" s="108" t="s">
        <v>29</v>
      </c>
      <c r="K6" s="108" t="s">
        <v>30</v>
      </c>
      <c r="L6" s="108" t="s">
        <v>31</v>
      </c>
      <c r="M6" s="108" t="s">
        <v>33</v>
      </c>
      <c r="N6" s="108" t="s">
        <v>34</v>
      </c>
      <c r="O6" s="108" t="s">
        <v>32</v>
      </c>
      <c r="P6" s="108" t="s">
        <v>35</v>
      </c>
      <c r="Q6" s="82" t="s">
        <v>214</v>
      </c>
      <c r="R6" s="82" t="s">
        <v>215</v>
      </c>
      <c r="S6" s="82" t="s">
        <v>216</v>
      </c>
      <c r="T6" s="116" t="s">
        <v>214</v>
      </c>
      <c r="U6" s="116" t="s">
        <v>215</v>
      </c>
      <c r="V6" s="83"/>
    </row>
    <row r="7" spans="1:22">
      <c r="A7" s="109"/>
      <c r="B7" s="109"/>
      <c r="C7" s="109"/>
      <c r="D7" s="13" t="s">
        <v>199</v>
      </c>
      <c r="E7" s="13" t="s">
        <v>200</v>
      </c>
      <c r="F7" s="13" t="s">
        <v>201</v>
      </c>
      <c r="G7" s="109"/>
      <c r="H7" s="109"/>
      <c r="I7" s="109"/>
      <c r="J7" s="109"/>
      <c r="K7" s="109"/>
      <c r="L7" s="109"/>
      <c r="M7" s="109"/>
      <c r="N7" s="109"/>
      <c r="O7" s="109"/>
      <c r="P7" s="109"/>
      <c r="Q7" s="84"/>
      <c r="R7" s="84"/>
      <c r="S7" s="84"/>
      <c r="T7" s="117"/>
      <c r="U7" s="117"/>
      <c r="V7" s="84"/>
    </row>
    <row r="8" spans="1:22" s="7" customFormat="1" ht="120" customHeight="1">
      <c r="A8" s="88" t="s">
        <v>27</v>
      </c>
      <c r="B8" s="119" t="s">
        <v>353</v>
      </c>
      <c r="C8" s="119" t="s">
        <v>217</v>
      </c>
      <c r="D8" s="10" t="s">
        <v>202</v>
      </c>
      <c r="E8" s="10" t="s">
        <v>202</v>
      </c>
      <c r="F8" s="10"/>
      <c r="G8" s="79" t="s">
        <v>1</v>
      </c>
      <c r="H8" s="79" t="s">
        <v>0</v>
      </c>
      <c r="I8" s="10" t="s">
        <v>246</v>
      </c>
      <c r="J8" s="9"/>
      <c r="K8" s="9"/>
      <c r="L8" s="61">
        <v>1905021</v>
      </c>
      <c r="M8" s="59" t="s">
        <v>46</v>
      </c>
      <c r="N8" s="61"/>
      <c r="O8" s="59"/>
      <c r="P8" s="61"/>
      <c r="Q8" s="61">
        <v>14</v>
      </c>
      <c r="R8" s="61">
        <v>11</v>
      </c>
      <c r="S8" s="67">
        <f t="shared" ref="S8:S17" si="0">(R8/Q8)*100</f>
        <v>78.571428571428569</v>
      </c>
      <c r="T8" s="21">
        <v>5069000</v>
      </c>
      <c r="U8" s="21">
        <v>5069000</v>
      </c>
      <c r="V8" s="69" t="s">
        <v>387</v>
      </c>
    </row>
    <row r="9" spans="1:22" s="7" customFormat="1" ht="114">
      <c r="A9" s="90"/>
      <c r="B9" s="120"/>
      <c r="C9" s="120"/>
      <c r="D9" s="10" t="s">
        <v>202</v>
      </c>
      <c r="E9" s="10"/>
      <c r="F9" s="10"/>
      <c r="G9" s="79" t="s">
        <v>4</v>
      </c>
      <c r="H9" s="79" t="s">
        <v>343</v>
      </c>
      <c r="I9" s="10" t="s">
        <v>246</v>
      </c>
      <c r="J9" s="9"/>
      <c r="K9" s="9"/>
      <c r="L9" s="61">
        <v>1905021</v>
      </c>
      <c r="M9" s="59" t="s">
        <v>46</v>
      </c>
      <c r="N9" s="61"/>
      <c r="O9" s="59"/>
      <c r="P9" s="61"/>
      <c r="Q9" s="61">
        <v>14</v>
      </c>
      <c r="R9" s="61">
        <v>0</v>
      </c>
      <c r="S9" s="14">
        <f t="shared" si="0"/>
        <v>0</v>
      </c>
      <c r="T9" s="21">
        <v>0</v>
      </c>
      <c r="U9" s="21">
        <v>0</v>
      </c>
      <c r="V9" s="69" t="s">
        <v>386</v>
      </c>
    </row>
    <row r="10" spans="1:22" s="7" customFormat="1" ht="148.9" customHeight="1">
      <c r="A10" s="90"/>
      <c r="B10" s="120"/>
      <c r="C10" s="120"/>
      <c r="D10" s="10"/>
      <c r="E10" s="10" t="s">
        <v>202</v>
      </c>
      <c r="F10" s="10" t="s">
        <v>202</v>
      </c>
      <c r="G10" s="79" t="s">
        <v>348</v>
      </c>
      <c r="H10" s="79" t="s">
        <v>47</v>
      </c>
      <c r="I10" s="10" t="s">
        <v>246</v>
      </c>
      <c r="J10" s="9"/>
      <c r="K10" s="9"/>
      <c r="L10" s="61">
        <v>1905021</v>
      </c>
      <c r="M10" s="59" t="s">
        <v>46</v>
      </c>
      <c r="N10" s="61"/>
      <c r="O10" s="59"/>
      <c r="P10" s="61"/>
      <c r="Q10" s="61">
        <v>12</v>
      </c>
      <c r="R10" s="61">
        <v>12</v>
      </c>
      <c r="S10" s="14">
        <f t="shared" si="0"/>
        <v>100</v>
      </c>
      <c r="T10" s="21">
        <v>5069000</v>
      </c>
      <c r="U10" s="21">
        <v>5069000</v>
      </c>
      <c r="V10" s="69" t="s">
        <v>388</v>
      </c>
    </row>
    <row r="11" spans="1:22" s="7" customFormat="1" ht="114">
      <c r="A11" s="90"/>
      <c r="B11" s="120"/>
      <c r="C11" s="120"/>
      <c r="D11" s="10" t="s">
        <v>202</v>
      </c>
      <c r="E11" s="10"/>
      <c r="F11" s="10"/>
      <c r="G11" s="110" t="s">
        <v>7</v>
      </c>
      <c r="H11" s="79" t="s">
        <v>5</v>
      </c>
      <c r="I11" s="10" t="s">
        <v>246</v>
      </c>
      <c r="J11" s="9"/>
      <c r="K11" s="9"/>
      <c r="L11" s="61"/>
      <c r="M11" s="59"/>
      <c r="N11" s="61"/>
      <c r="O11" s="59"/>
      <c r="P11" s="61"/>
      <c r="Q11" s="61">
        <v>12</v>
      </c>
      <c r="R11" s="61">
        <v>12</v>
      </c>
      <c r="S11" s="14">
        <f t="shared" si="0"/>
        <v>100</v>
      </c>
      <c r="T11" s="21">
        <v>5069000</v>
      </c>
      <c r="U11" s="21">
        <v>5069000</v>
      </c>
      <c r="V11" s="69" t="s">
        <v>403</v>
      </c>
    </row>
    <row r="12" spans="1:22" s="7" customFormat="1" ht="185.25">
      <c r="A12" s="90"/>
      <c r="B12" s="120"/>
      <c r="C12" s="120"/>
      <c r="D12" s="10" t="s">
        <v>202</v>
      </c>
      <c r="E12" s="10"/>
      <c r="F12" s="10"/>
      <c r="G12" s="110"/>
      <c r="H12" s="79" t="s">
        <v>6</v>
      </c>
      <c r="I12" s="10" t="s">
        <v>246</v>
      </c>
      <c r="J12" s="9"/>
      <c r="K12" s="9"/>
      <c r="L12" s="61">
        <v>1905031</v>
      </c>
      <c r="M12" s="59" t="s">
        <v>48</v>
      </c>
      <c r="N12" s="61"/>
      <c r="O12" s="59"/>
      <c r="P12" s="61"/>
      <c r="Q12" s="61">
        <v>1</v>
      </c>
      <c r="R12" s="61">
        <v>1</v>
      </c>
      <c r="S12" s="14">
        <f t="shared" si="0"/>
        <v>100</v>
      </c>
      <c r="T12" s="21">
        <v>0</v>
      </c>
      <c r="U12" s="21">
        <v>0</v>
      </c>
      <c r="V12" s="69" t="s">
        <v>404</v>
      </c>
    </row>
    <row r="13" spans="1:22" s="7" customFormat="1" ht="142.5">
      <c r="A13" s="90"/>
      <c r="B13" s="120"/>
      <c r="C13" s="120"/>
      <c r="D13" s="10" t="s">
        <v>202</v>
      </c>
      <c r="E13" s="10"/>
      <c r="F13" s="10"/>
      <c r="G13" s="96" t="s">
        <v>349</v>
      </c>
      <c r="H13" s="79" t="s">
        <v>55</v>
      </c>
      <c r="I13" s="10" t="s">
        <v>56</v>
      </c>
      <c r="J13" s="18" t="s">
        <v>264</v>
      </c>
      <c r="K13" s="14">
        <v>4</v>
      </c>
      <c r="L13" s="61">
        <v>1702017</v>
      </c>
      <c r="M13" s="59" t="s">
        <v>270</v>
      </c>
      <c r="N13" s="61">
        <v>170201700</v>
      </c>
      <c r="O13" s="59" t="s">
        <v>271</v>
      </c>
      <c r="P13" s="61">
        <v>2500</v>
      </c>
      <c r="Q13" s="61">
        <v>8</v>
      </c>
      <c r="R13" s="61">
        <v>8</v>
      </c>
      <c r="S13" s="14">
        <f>(R13/Q13)*100</f>
        <v>100</v>
      </c>
      <c r="T13" s="21">
        <v>130000000</v>
      </c>
      <c r="U13" s="21">
        <v>30500000</v>
      </c>
      <c r="V13" s="69" t="s">
        <v>405</v>
      </c>
    </row>
    <row r="14" spans="1:22" s="7" customFormat="1" ht="99.75">
      <c r="A14" s="90"/>
      <c r="B14" s="120"/>
      <c r="C14" s="120"/>
      <c r="D14" s="10" t="s">
        <v>202</v>
      </c>
      <c r="E14" s="10"/>
      <c r="F14" s="10"/>
      <c r="G14" s="97"/>
      <c r="H14" s="79" t="s">
        <v>57</v>
      </c>
      <c r="I14" s="10" t="s">
        <v>56</v>
      </c>
      <c r="J14" s="18" t="s">
        <v>264</v>
      </c>
      <c r="K14" s="14">
        <v>4</v>
      </c>
      <c r="L14" s="61">
        <v>1702017</v>
      </c>
      <c r="M14" s="59" t="s">
        <v>270</v>
      </c>
      <c r="N14" s="61">
        <v>170201700</v>
      </c>
      <c r="O14" s="59" t="s">
        <v>271</v>
      </c>
      <c r="P14" s="61">
        <v>2500</v>
      </c>
      <c r="Q14" s="61">
        <v>1</v>
      </c>
      <c r="R14" s="61">
        <v>1</v>
      </c>
      <c r="S14" s="14">
        <f>(R14/Q14)*100</f>
        <v>100</v>
      </c>
      <c r="T14" s="21">
        <v>0</v>
      </c>
      <c r="U14" s="21">
        <v>0</v>
      </c>
      <c r="V14" s="69" t="s">
        <v>406</v>
      </c>
    </row>
    <row r="15" spans="1:22" s="7" customFormat="1" ht="92.45" customHeight="1">
      <c r="A15" s="90"/>
      <c r="B15" s="120"/>
      <c r="C15" s="120"/>
      <c r="D15" s="10" t="s">
        <v>202</v>
      </c>
      <c r="E15" s="10"/>
      <c r="F15" s="10"/>
      <c r="G15" s="97"/>
      <c r="H15" s="79" t="s">
        <v>344</v>
      </c>
      <c r="I15" s="10" t="s">
        <v>56</v>
      </c>
      <c r="J15" s="18" t="s">
        <v>264</v>
      </c>
      <c r="K15" s="14">
        <v>4</v>
      </c>
      <c r="L15" s="61">
        <v>1702017</v>
      </c>
      <c r="M15" s="59" t="s">
        <v>270</v>
      </c>
      <c r="N15" s="61">
        <v>170201700</v>
      </c>
      <c r="O15" s="59" t="s">
        <v>271</v>
      </c>
      <c r="P15" s="61">
        <v>2500</v>
      </c>
      <c r="Q15" s="61">
        <v>2</v>
      </c>
      <c r="R15" s="61">
        <v>3</v>
      </c>
      <c r="S15" s="14">
        <f>(R15/Q15)*100</f>
        <v>150</v>
      </c>
      <c r="T15" s="21">
        <v>20000000</v>
      </c>
      <c r="U15" s="21">
        <v>7420000</v>
      </c>
      <c r="V15" s="69" t="s">
        <v>407</v>
      </c>
    </row>
    <row r="16" spans="1:22" s="7" customFormat="1" ht="85.5">
      <c r="A16" s="90"/>
      <c r="B16" s="120"/>
      <c r="C16" s="120"/>
      <c r="D16" s="10" t="s">
        <v>202</v>
      </c>
      <c r="E16" s="10"/>
      <c r="F16" s="10"/>
      <c r="G16" s="98"/>
      <c r="H16" s="79" t="s">
        <v>350</v>
      </c>
      <c r="I16" s="10" t="s">
        <v>56</v>
      </c>
      <c r="J16" s="18" t="s">
        <v>264</v>
      </c>
      <c r="K16" s="14">
        <v>4</v>
      </c>
      <c r="L16" s="61">
        <v>1702017</v>
      </c>
      <c r="M16" s="59" t="s">
        <v>270</v>
      </c>
      <c r="N16" s="61">
        <v>170201700</v>
      </c>
      <c r="O16" s="59" t="s">
        <v>271</v>
      </c>
      <c r="P16" s="61">
        <v>2500</v>
      </c>
      <c r="Q16" s="61">
        <v>1</v>
      </c>
      <c r="R16" s="61">
        <v>1</v>
      </c>
      <c r="S16" s="14">
        <f>(R16/Q16)*100</f>
        <v>100</v>
      </c>
      <c r="T16" s="21">
        <v>0</v>
      </c>
      <c r="U16" s="21">
        <v>0</v>
      </c>
      <c r="V16" s="69" t="s">
        <v>408</v>
      </c>
    </row>
    <row r="17" spans="1:22" s="7" customFormat="1" ht="213.75">
      <c r="A17" s="90"/>
      <c r="B17" s="120"/>
      <c r="C17" s="120"/>
      <c r="D17" s="10" t="s">
        <v>202</v>
      </c>
      <c r="E17" s="10"/>
      <c r="F17" s="10"/>
      <c r="G17" s="77" t="s">
        <v>8</v>
      </c>
      <c r="H17" s="77" t="s">
        <v>50</v>
      </c>
      <c r="I17" s="10" t="s">
        <v>246</v>
      </c>
      <c r="J17" s="9"/>
      <c r="K17" s="9"/>
      <c r="L17" s="61">
        <v>1905021</v>
      </c>
      <c r="M17" s="59" t="s">
        <v>46</v>
      </c>
      <c r="N17" s="61"/>
      <c r="O17" s="59"/>
      <c r="P17" s="61"/>
      <c r="Q17" s="62">
        <v>12</v>
      </c>
      <c r="R17" s="61">
        <v>12</v>
      </c>
      <c r="S17" s="14">
        <f t="shared" si="0"/>
        <v>100</v>
      </c>
      <c r="T17" s="21">
        <v>131778000</v>
      </c>
      <c r="U17" s="21">
        <v>5069000</v>
      </c>
      <c r="V17" s="69" t="s">
        <v>409</v>
      </c>
    </row>
    <row r="18" spans="1:22" ht="132" customHeight="1">
      <c r="A18" s="90"/>
      <c r="B18" s="120"/>
      <c r="C18" s="120"/>
      <c r="D18" s="10" t="s">
        <v>202</v>
      </c>
      <c r="E18" s="10" t="s">
        <v>202</v>
      </c>
      <c r="F18" s="10"/>
      <c r="G18" s="96" t="s">
        <v>60</v>
      </c>
      <c r="H18" s="79" t="s">
        <v>58</v>
      </c>
      <c r="I18" s="10" t="s">
        <v>106</v>
      </c>
      <c r="J18" s="17" t="s">
        <v>63</v>
      </c>
      <c r="K18" s="17"/>
      <c r="L18" s="62"/>
      <c r="M18" s="59"/>
      <c r="N18" s="59"/>
      <c r="O18" s="59"/>
      <c r="P18" s="62"/>
      <c r="Q18" s="63">
        <v>13745</v>
      </c>
      <c r="R18" s="63">
        <v>30730</v>
      </c>
      <c r="S18" s="22">
        <f t="shared" ref="S18:S28" si="1">(R18/Q18)*100</f>
        <v>223.57220807566387</v>
      </c>
      <c r="T18" s="73">
        <v>11469628985</v>
      </c>
      <c r="U18" s="73">
        <v>11469628985</v>
      </c>
      <c r="V18" s="69" t="s">
        <v>390</v>
      </c>
    </row>
    <row r="19" spans="1:22" ht="199.5">
      <c r="A19" s="90"/>
      <c r="B19" s="120"/>
      <c r="C19" s="120"/>
      <c r="D19" s="10" t="s">
        <v>202</v>
      </c>
      <c r="E19" s="10" t="s">
        <v>202</v>
      </c>
      <c r="F19" s="10"/>
      <c r="G19" s="98"/>
      <c r="H19" s="79" t="s">
        <v>59</v>
      </c>
      <c r="I19" s="10" t="s">
        <v>106</v>
      </c>
      <c r="J19" s="17" t="s">
        <v>63</v>
      </c>
      <c r="K19" s="17"/>
      <c r="L19" s="62"/>
      <c r="M19" s="59"/>
      <c r="N19" s="59"/>
      <c r="O19" s="59"/>
      <c r="P19" s="62"/>
      <c r="Q19" s="62">
        <v>1</v>
      </c>
      <c r="R19" s="62">
        <v>1</v>
      </c>
      <c r="S19" s="16">
        <f t="shared" si="1"/>
        <v>100</v>
      </c>
      <c r="T19" s="73">
        <v>351718835</v>
      </c>
      <c r="U19" s="73">
        <v>351718835</v>
      </c>
      <c r="V19" s="71" t="s">
        <v>360</v>
      </c>
    </row>
    <row r="20" spans="1:22" ht="170.25" customHeight="1">
      <c r="A20" s="90"/>
      <c r="B20" s="121"/>
      <c r="C20" s="121"/>
      <c r="D20" s="10" t="s">
        <v>202</v>
      </c>
      <c r="E20" s="10" t="s">
        <v>202</v>
      </c>
      <c r="F20" s="10" t="s">
        <v>202</v>
      </c>
      <c r="G20" s="79" t="s">
        <v>9</v>
      </c>
      <c r="H20" s="79" t="s">
        <v>49</v>
      </c>
      <c r="I20" s="10" t="s">
        <v>246</v>
      </c>
      <c r="J20" s="11"/>
      <c r="K20" s="11"/>
      <c r="L20" s="61"/>
      <c r="M20" s="59"/>
      <c r="N20" s="61"/>
      <c r="O20" s="59"/>
      <c r="P20" s="61"/>
      <c r="Q20" s="62">
        <v>1</v>
      </c>
      <c r="R20" s="61">
        <v>1</v>
      </c>
      <c r="S20" s="14">
        <f t="shared" si="1"/>
        <v>100</v>
      </c>
      <c r="T20" s="21">
        <v>0</v>
      </c>
      <c r="U20" s="21">
        <v>0</v>
      </c>
      <c r="V20" s="69" t="s">
        <v>410</v>
      </c>
    </row>
    <row r="21" spans="1:22" ht="71.25">
      <c r="A21" s="90"/>
      <c r="B21" s="96" t="s">
        <v>218</v>
      </c>
      <c r="C21" s="96" t="s">
        <v>219</v>
      </c>
      <c r="D21" s="10" t="s">
        <v>202</v>
      </c>
      <c r="E21" s="10"/>
      <c r="F21" s="10"/>
      <c r="G21" s="79" t="s">
        <v>11</v>
      </c>
      <c r="H21" s="79" t="s">
        <v>10</v>
      </c>
      <c r="I21" s="10" t="s">
        <v>246</v>
      </c>
      <c r="J21" s="11"/>
      <c r="K21" s="11"/>
      <c r="L21" s="61"/>
      <c r="M21" s="59"/>
      <c r="N21" s="61"/>
      <c r="O21" s="59"/>
      <c r="P21" s="61"/>
      <c r="Q21" s="62">
        <v>12</v>
      </c>
      <c r="R21" s="61">
        <v>0</v>
      </c>
      <c r="S21" s="14">
        <f t="shared" si="1"/>
        <v>0</v>
      </c>
      <c r="T21" s="21">
        <v>0</v>
      </c>
      <c r="U21" s="21">
        <v>0</v>
      </c>
      <c r="V21" s="69" t="s">
        <v>386</v>
      </c>
    </row>
    <row r="22" spans="1:22" ht="99.75">
      <c r="A22" s="90"/>
      <c r="B22" s="97"/>
      <c r="C22" s="97"/>
      <c r="D22" s="10" t="s">
        <v>202</v>
      </c>
      <c r="E22" s="10"/>
      <c r="F22" s="10"/>
      <c r="G22" s="79" t="s">
        <v>51</v>
      </c>
      <c r="H22" s="79" t="s">
        <v>52</v>
      </c>
      <c r="I22" s="10" t="s">
        <v>246</v>
      </c>
      <c r="J22" s="11"/>
      <c r="K22" s="11"/>
      <c r="L22" s="61"/>
      <c r="M22" s="59"/>
      <c r="N22" s="61"/>
      <c r="O22" s="59"/>
      <c r="P22" s="61"/>
      <c r="Q22" s="62">
        <v>12</v>
      </c>
      <c r="R22" s="61">
        <v>0</v>
      </c>
      <c r="S22" s="14">
        <f t="shared" si="1"/>
        <v>0</v>
      </c>
      <c r="T22" s="21">
        <v>0</v>
      </c>
      <c r="U22" s="21">
        <v>0</v>
      </c>
      <c r="V22" s="69" t="s">
        <v>386</v>
      </c>
    </row>
    <row r="23" spans="1:22" ht="116.45" customHeight="1">
      <c r="A23" s="90"/>
      <c r="B23" s="98"/>
      <c r="C23" s="98"/>
      <c r="D23" s="10" t="s">
        <v>202</v>
      </c>
      <c r="E23" s="10" t="s">
        <v>202</v>
      </c>
      <c r="F23" s="10"/>
      <c r="G23" s="79" t="s">
        <v>12</v>
      </c>
      <c r="H23" s="79" t="s">
        <v>53</v>
      </c>
      <c r="I23" s="10" t="s">
        <v>246</v>
      </c>
      <c r="J23" s="11"/>
      <c r="K23" s="11"/>
      <c r="L23" s="61"/>
      <c r="M23" s="59"/>
      <c r="N23" s="61"/>
      <c r="O23" s="59"/>
      <c r="P23" s="61"/>
      <c r="Q23" s="62">
        <v>12</v>
      </c>
      <c r="R23" s="61">
        <v>0</v>
      </c>
      <c r="S23" s="14">
        <f t="shared" si="1"/>
        <v>0</v>
      </c>
      <c r="T23" s="21">
        <v>0</v>
      </c>
      <c r="U23" s="21">
        <v>0</v>
      </c>
      <c r="V23" s="69" t="s">
        <v>386</v>
      </c>
    </row>
    <row r="24" spans="1:22" ht="148.9" customHeight="1">
      <c r="A24" s="90"/>
      <c r="B24" s="77"/>
      <c r="C24" s="77"/>
      <c r="D24" s="76" t="s">
        <v>202</v>
      </c>
      <c r="E24" s="76" t="s">
        <v>202</v>
      </c>
      <c r="F24" s="76" t="s">
        <v>202</v>
      </c>
      <c r="G24" s="77" t="s">
        <v>14</v>
      </c>
      <c r="H24" s="77" t="s">
        <v>13</v>
      </c>
      <c r="I24" s="10" t="s">
        <v>246</v>
      </c>
      <c r="J24" s="11"/>
      <c r="K24" s="11"/>
      <c r="L24" s="61"/>
      <c r="M24" s="59"/>
      <c r="N24" s="61"/>
      <c r="O24" s="59"/>
      <c r="P24" s="61"/>
      <c r="Q24" s="62">
        <v>12</v>
      </c>
      <c r="R24" s="61">
        <v>0</v>
      </c>
      <c r="S24" s="14">
        <f t="shared" si="1"/>
        <v>0</v>
      </c>
      <c r="T24" s="21">
        <v>0</v>
      </c>
      <c r="U24" s="21">
        <v>0</v>
      </c>
      <c r="V24" s="69" t="s">
        <v>386</v>
      </c>
    </row>
    <row r="25" spans="1:22" ht="147.6" customHeight="1">
      <c r="A25" s="90"/>
      <c r="B25" s="96" t="s">
        <v>220</v>
      </c>
      <c r="C25" s="96" t="s">
        <v>221</v>
      </c>
      <c r="D25" s="10" t="s">
        <v>202</v>
      </c>
      <c r="E25" s="10"/>
      <c r="F25" s="10"/>
      <c r="G25" s="79" t="s">
        <v>16</v>
      </c>
      <c r="H25" s="79" t="s">
        <v>15</v>
      </c>
      <c r="I25" s="10" t="s">
        <v>246</v>
      </c>
      <c r="J25" s="11"/>
      <c r="K25" s="11"/>
      <c r="L25" s="61"/>
      <c r="M25" s="59"/>
      <c r="N25" s="61"/>
      <c r="O25" s="59"/>
      <c r="P25" s="61"/>
      <c r="Q25" s="62">
        <v>12</v>
      </c>
      <c r="R25" s="61">
        <v>0</v>
      </c>
      <c r="S25" s="14">
        <f t="shared" si="1"/>
        <v>0</v>
      </c>
      <c r="T25" s="21">
        <v>0</v>
      </c>
      <c r="U25" s="21">
        <v>0</v>
      </c>
      <c r="V25" s="69" t="s">
        <v>386</v>
      </c>
    </row>
    <row r="26" spans="1:22" ht="99.75">
      <c r="A26" s="90"/>
      <c r="B26" s="97"/>
      <c r="C26" s="97"/>
      <c r="D26" s="10" t="s">
        <v>202</v>
      </c>
      <c r="E26" s="10"/>
      <c r="F26" s="10"/>
      <c r="G26" s="110" t="s">
        <v>19</v>
      </c>
      <c r="H26" s="79" t="s">
        <v>17</v>
      </c>
      <c r="I26" s="10" t="s">
        <v>411</v>
      </c>
      <c r="J26" s="11"/>
      <c r="K26" s="11"/>
      <c r="L26" s="61"/>
      <c r="M26" s="59"/>
      <c r="N26" s="61"/>
      <c r="O26" s="59"/>
      <c r="P26" s="61"/>
      <c r="Q26" s="62">
        <v>12</v>
      </c>
      <c r="R26" s="61">
        <v>12</v>
      </c>
      <c r="S26" s="14">
        <f t="shared" si="1"/>
        <v>100</v>
      </c>
      <c r="T26" s="21">
        <v>0</v>
      </c>
      <c r="U26" s="21">
        <v>0</v>
      </c>
      <c r="V26" s="69" t="s">
        <v>412</v>
      </c>
    </row>
    <row r="27" spans="1:22" ht="313.5">
      <c r="A27" s="90"/>
      <c r="B27" s="98"/>
      <c r="C27" s="98"/>
      <c r="D27" s="10" t="s">
        <v>202</v>
      </c>
      <c r="E27" s="10"/>
      <c r="F27" s="10"/>
      <c r="G27" s="110"/>
      <c r="H27" s="79" t="s">
        <v>18</v>
      </c>
      <c r="I27" s="10" t="s">
        <v>186</v>
      </c>
      <c r="J27" s="11" t="s">
        <v>63</v>
      </c>
      <c r="K27" s="11"/>
      <c r="L27" s="62" t="s">
        <v>280</v>
      </c>
      <c r="M27" s="59" t="s">
        <v>283</v>
      </c>
      <c r="N27" s="62" t="s">
        <v>280</v>
      </c>
      <c r="O27" s="59" t="s">
        <v>279</v>
      </c>
      <c r="P27" s="61">
        <v>12</v>
      </c>
      <c r="Q27" s="62">
        <v>1</v>
      </c>
      <c r="R27" s="61">
        <v>1</v>
      </c>
      <c r="S27" s="16">
        <f t="shared" si="1"/>
        <v>100</v>
      </c>
      <c r="T27" s="21">
        <v>46063834</v>
      </c>
      <c r="U27" s="21">
        <v>31735000</v>
      </c>
      <c r="V27" s="69" t="s">
        <v>379</v>
      </c>
    </row>
    <row r="28" spans="1:22" ht="36.75" customHeight="1">
      <c r="A28" s="90"/>
      <c r="B28" s="96" t="s">
        <v>222</v>
      </c>
      <c r="C28" s="96" t="s">
        <v>223</v>
      </c>
      <c r="D28" s="88"/>
      <c r="E28" s="88" t="s">
        <v>202</v>
      </c>
      <c r="F28" s="88" t="s">
        <v>202</v>
      </c>
      <c r="G28" s="96" t="s">
        <v>20</v>
      </c>
      <c r="H28" s="96" t="s">
        <v>54</v>
      </c>
      <c r="I28" s="10" t="s">
        <v>260</v>
      </c>
      <c r="J28" s="11"/>
      <c r="K28" s="11"/>
      <c r="L28" s="61"/>
      <c r="M28" s="59"/>
      <c r="N28" s="61"/>
      <c r="O28" s="59"/>
      <c r="P28" s="61"/>
      <c r="Q28" s="94">
        <v>1</v>
      </c>
      <c r="R28" s="94">
        <v>1</v>
      </c>
      <c r="S28" s="105">
        <f t="shared" si="1"/>
        <v>100</v>
      </c>
      <c r="T28" s="21">
        <v>0</v>
      </c>
      <c r="U28" s="21">
        <v>0</v>
      </c>
      <c r="V28" s="69" t="s">
        <v>386</v>
      </c>
    </row>
    <row r="29" spans="1:22" ht="76.5" customHeight="1">
      <c r="A29" s="90"/>
      <c r="B29" s="97"/>
      <c r="C29" s="97"/>
      <c r="D29" s="90"/>
      <c r="E29" s="90"/>
      <c r="F29" s="90"/>
      <c r="G29" s="97"/>
      <c r="H29" s="97"/>
      <c r="I29" s="10" t="s">
        <v>258</v>
      </c>
      <c r="J29" s="17" t="s">
        <v>63</v>
      </c>
      <c r="K29" s="17"/>
      <c r="L29" s="61">
        <v>1905022</v>
      </c>
      <c r="M29" s="59" t="s">
        <v>282</v>
      </c>
      <c r="N29" s="61">
        <v>190502200</v>
      </c>
      <c r="O29" s="59" t="s">
        <v>281</v>
      </c>
      <c r="P29" s="61">
        <v>12</v>
      </c>
      <c r="Q29" s="111"/>
      <c r="R29" s="111"/>
      <c r="S29" s="112"/>
      <c r="T29" s="21">
        <v>0</v>
      </c>
      <c r="U29" s="21">
        <v>0</v>
      </c>
      <c r="V29" s="69" t="s">
        <v>380</v>
      </c>
    </row>
    <row r="30" spans="1:22" ht="45.75" customHeight="1">
      <c r="A30" s="90"/>
      <c r="B30" s="97"/>
      <c r="C30" s="97"/>
      <c r="D30" s="89"/>
      <c r="E30" s="89"/>
      <c r="F30" s="89"/>
      <c r="G30" s="98"/>
      <c r="H30" s="98"/>
      <c r="I30" s="10" t="s">
        <v>259</v>
      </c>
      <c r="J30" s="17" t="s">
        <v>261</v>
      </c>
      <c r="K30" s="17" t="s">
        <v>261</v>
      </c>
      <c r="L30" s="61" t="s">
        <v>261</v>
      </c>
      <c r="M30" s="59" t="s">
        <v>261</v>
      </c>
      <c r="N30" s="61" t="s">
        <v>261</v>
      </c>
      <c r="O30" s="59" t="s">
        <v>261</v>
      </c>
      <c r="P30" s="61" t="s">
        <v>261</v>
      </c>
      <c r="Q30" s="95"/>
      <c r="R30" s="95"/>
      <c r="S30" s="106"/>
      <c r="T30" s="21">
        <v>0</v>
      </c>
      <c r="U30" s="21">
        <v>0</v>
      </c>
      <c r="V30" s="69" t="s">
        <v>364</v>
      </c>
    </row>
    <row r="31" spans="1:22" ht="143.25" customHeight="1">
      <c r="A31" s="90"/>
      <c r="B31" s="97"/>
      <c r="C31" s="97"/>
      <c r="D31" s="88"/>
      <c r="E31" s="88" t="s">
        <v>202</v>
      </c>
      <c r="F31" s="88" t="s">
        <v>202</v>
      </c>
      <c r="G31" s="96" t="s">
        <v>21</v>
      </c>
      <c r="H31" s="96" t="s">
        <v>22</v>
      </c>
      <c r="I31" s="10" t="s">
        <v>246</v>
      </c>
      <c r="J31" s="11"/>
      <c r="K31" s="11"/>
      <c r="L31" s="61"/>
      <c r="M31" s="59"/>
      <c r="N31" s="61"/>
      <c r="O31" s="59"/>
      <c r="P31" s="61"/>
      <c r="Q31" s="94">
        <v>1</v>
      </c>
      <c r="R31" s="94">
        <v>1</v>
      </c>
      <c r="S31" s="105">
        <f>(R31/Q31)*100</f>
        <v>100</v>
      </c>
      <c r="T31" s="21">
        <v>13200000</v>
      </c>
      <c r="U31" s="21">
        <v>3600000</v>
      </c>
      <c r="V31" s="69" t="s">
        <v>377</v>
      </c>
    </row>
    <row r="32" spans="1:22" ht="42.75">
      <c r="A32" s="90"/>
      <c r="B32" s="97"/>
      <c r="C32" s="97"/>
      <c r="D32" s="90"/>
      <c r="E32" s="90"/>
      <c r="F32" s="90"/>
      <c r="G32" s="97"/>
      <c r="H32" s="97"/>
      <c r="I32" s="10" t="s">
        <v>210</v>
      </c>
      <c r="J32" s="17" t="s">
        <v>63</v>
      </c>
      <c r="K32" s="17"/>
      <c r="L32" s="61">
        <v>1905022</v>
      </c>
      <c r="M32" s="59" t="s">
        <v>282</v>
      </c>
      <c r="N32" s="61">
        <v>190502200</v>
      </c>
      <c r="O32" s="59" t="s">
        <v>281</v>
      </c>
      <c r="P32" s="61">
        <v>12</v>
      </c>
      <c r="Q32" s="111"/>
      <c r="R32" s="111"/>
      <c r="S32" s="112"/>
      <c r="T32" s="21">
        <v>0</v>
      </c>
      <c r="U32" s="21">
        <v>0</v>
      </c>
      <c r="V32" s="69" t="s">
        <v>363</v>
      </c>
    </row>
    <row r="33" spans="1:22" ht="28.5">
      <c r="A33" s="90"/>
      <c r="B33" s="97"/>
      <c r="C33" s="97"/>
      <c r="D33" s="89"/>
      <c r="E33" s="89"/>
      <c r="F33" s="89"/>
      <c r="G33" s="97"/>
      <c r="H33" s="98"/>
      <c r="I33" s="10" t="s">
        <v>259</v>
      </c>
      <c r="J33" s="17" t="s">
        <v>261</v>
      </c>
      <c r="K33" s="17" t="s">
        <v>261</v>
      </c>
      <c r="L33" s="61" t="s">
        <v>261</v>
      </c>
      <c r="M33" s="59" t="s">
        <v>261</v>
      </c>
      <c r="N33" s="61" t="s">
        <v>261</v>
      </c>
      <c r="O33" s="59" t="s">
        <v>262</v>
      </c>
      <c r="P33" s="61" t="s">
        <v>261</v>
      </c>
      <c r="Q33" s="95"/>
      <c r="R33" s="95"/>
      <c r="S33" s="106"/>
      <c r="T33" s="21">
        <v>0</v>
      </c>
      <c r="U33" s="21">
        <v>0</v>
      </c>
      <c r="V33" s="69" t="s">
        <v>364</v>
      </c>
    </row>
    <row r="34" spans="1:22" ht="156.75">
      <c r="A34" s="90"/>
      <c r="B34" s="97"/>
      <c r="C34" s="97"/>
      <c r="D34" s="88"/>
      <c r="E34" s="88" t="s">
        <v>202</v>
      </c>
      <c r="F34" s="88" t="s">
        <v>202</v>
      </c>
      <c r="G34" s="97"/>
      <c r="H34" s="96" t="s">
        <v>23</v>
      </c>
      <c r="I34" s="10" t="s">
        <v>246</v>
      </c>
      <c r="J34" s="11"/>
      <c r="K34" s="11"/>
      <c r="L34" s="61"/>
      <c r="M34" s="59"/>
      <c r="N34" s="61"/>
      <c r="O34" s="59"/>
      <c r="P34" s="61"/>
      <c r="Q34" s="94">
        <v>1</v>
      </c>
      <c r="R34" s="94">
        <v>1</v>
      </c>
      <c r="S34" s="105">
        <f>(R34/Q34)*100</f>
        <v>100</v>
      </c>
      <c r="T34" s="21">
        <v>13200000</v>
      </c>
      <c r="U34" s="21">
        <v>3300000</v>
      </c>
      <c r="V34" s="69" t="s">
        <v>378</v>
      </c>
    </row>
    <row r="35" spans="1:22" ht="42.75">
      <c r="A35" s="89"/>
      <c r="B35" s="98"/>
      <c r="C35" s="98"/>
      <c r="D35" s="89"/>
      <c r="E35" s="89"/>
      <c r="F35" s="89"/>
      <c r="G35" s="98"/>
      <c r="H35" s="98"/>
      <c r="I35" s="10" t="s">
        <v>210</v>
      </c>
      <c r="J35" s="17" t="s">
        <v>63</v>
      </c>
      <c r="K35" s="17"/>
      <c r="L35" s="61">
        <v>1905022</v>
      </c>
      <c r="M35" s="59" t="s">
        <v>282</v>
      </c>
      <c r="N35" s="61">
        <v>190502200</v>
      </c>
      <c r="O35" s="59" t="s">
        <v>281</v>
      </c>
      <c r="P35" s="61">
        <v>12</v>
      </c>
      <c r="Q35" s="95"/>
      <c r="R35" s="95"/>
      <c r="S35" s="106"/>
      <c r="T35" s="21">
        <v>0</v>
      </c>
      <c r="U35" s="21">
        <v>0</v>
      </c>
      <c r="V35" s="69" t="s">
        <v>363</v>
      </c>
    </row>
    <row r="36" spans="1:22" ht="101.45" customHeight="1">
      <c r="A36" s="88" t="s">
        <v>39</v>
      </c>
      <c r="B36" s="88" t="s">
        <v>224</v>
      </c>
      <c r="C36" s="88" t="s">
        <v>225</v>
      </c>
      <c r="D36" s="88" t="s">
        <v>202</v>
      </c>
      <c r="E36" s="88"/>
      <c r="F36" s="88"/>
      <c r="G36" s="96" t="s">
        <v>61</v>
      </c>
      <c r="H36" s="96" t="s">
        <v>62</v>
      </c>
      <c r="I36" s="10" t="s">
        <v>106</v>
      </c>
      <c r="J36" s="11" t="s">
        <v>63</v>
      </c>
      <c r="K36" s="11" t="s">
        <v>64</v>
      </c>
      <c r="L36" s="61">
        <v>2201018</v>
      </c>
      <c r="M36" s="59" t="s">
        <v>65</v>
      </c>
      <c r="N36" s="61">
        <v>220101802</v>
      </c>
      <c r="O36" s="59" t="s">
        <v>66</v>
      </c>
      <c r="P36" s="61">
        <v>1</v>
      </c>
      <c r="Q36" s="94">
        <v>710</v>
      </c>
      <c r="R36" s="101">
        <v>710</v>
      </c>
      <c r="S36" s="103">
        <f>(R36/Q36)*100</f>
        <v>100</v>
      </c>
      <c r="T36" s="73">
        <v>0</v>
      </c>
      <c r="U36" s="73">
        <v>0</v>
      </c>
      <c r="V36" s="69" t="s">
        <v>413</v>
      </c>
    </row>
    <row r="37" spans="1:22" ht="28.5">
      <c r="A37" s="90"/>
      <c r="B37" s="90"/>
      <c r="C37" s="90"/>
      <c r="D37" s="89"/>
      <c r="E37" s="89"/>
      <c r="F37" s="89"/>
      <c r="G37" s="97"/>
      <c r="H37" s="98"/>
      <c r="I37" s="10" t="s">
        <v>259</v>
      </c>
      <c r="J37" s="17" t="s">
        <v>261</v>
      </c>
      <c r="K37" s="17" t="s">
        <v>261</v>
      </c>
      <c r="L37" s="62" t="s">
        <v>261</v>
      </c>
      <c r="M37" s="59" t="s">
        <v>261</v>
      </c>
      <c r="N37" s="62" t="s">
        <v>261</v>
      </c>
      <c r="O37" s="59" t="s">
        <v>261</v>
      </c>
      <c r="P37" s="62" t="s">
        <v>261</v>
      </c>
      <c r="Q37" s="95"/>
      <c r="R37" s="102"/>
      <c r="S37" s="104"/>
      <c r="T37" s="21">
        <v>0</v>
      </c>
      <c r="U37" s="21">
        <v>0</v>
      </c>
      <c r="V37" s="69" t="s">
        <v>364</v>
      </c>
    </row>
    <row r="38" spans="1:22" ht="399">
      <c r="A38" s="90"/>
      <c r="B38" s="90"/>
      <c r="C38" s="90"/>
      <c r="D38" s="10" t="s">
        <v>202</v>
      </c>
      <c r="E38" s="10"/>
      <c r="F38" s="10"/>
      <c r="G38" s="98"/>
      <c r="H38" s="79" t="s">
        <v>67</v>
      </c>
      <c r="I38" s="10" t="s">
        <v>106</v>
      </c>
      <c r="J38" s="57" t="s">
        <v>63</v>
      </c>
      <c r="K38" s="57" t="s">
        <v>64</v>
      </c>
      <c r="L38" s="61">
        <v>2201074</v>
      </c>
      <c r="M38" s="59" t="s">
        <v>68</v>
      </c>
      <c r="N38" s="61">
        <v>220107400</v>
      </c>
      <c r="O38" s="59" t="s">
        <v>351</v>
      </c>
      <c r="P38" s="61">
        <v>94</v>
      </c>
      <c r="Q38" s="62">
        <v>85</v>
      </c>
      <c r="R38" s="62">
        <v>94</v>
      </c>
      <c r="S38" s="68">
        <f t="shared" ref="S38:S43" si="2">(R38/Q38)*100</f>
        <v>110.58823529411765</v>
      </c>
      <c r="T38" s="73">
        <v>0</v>
      </c>
      <c r="U38" s="73">
        <v>0</v>
      </c>
      <c r="V38" s="69" t="s">
        <v>414</v>
      </c>
    </row>
    <row r="39" spans="1:22" ht="178.15" customHeight="1">
      <c r="A39" s="90"/>
      <c r="B39" s="90"/>
      <c r="C39" s="90"/>
      <c r="D39" s="10" t="s">
        <v>202</v>
      </c>
      <c r="E39" s="10"/>
      <c r="F39" s="10"/>
      <c r="G39" s="96" t="s">
        <v>70</v>
      </c>
      <c r="H39" s="79" t="s">
        <v>71</v>
      </c>
      <c r="I39" s="10" t="s">
        <v>106</v>
      </c>
      <c r="J39" s="17" t="s">
        <v>63</v>
      </c>
      <c r="K39" s="17" t="s">
        <v>64</v>
      </c>
      <c r="L39" s="61">
        <v>2201030</v>
      </c>
      <c r="M39" s="59" t="s">
        <v>72</v>
      </c>
      <c r="N39" s="61">
        <v>220103300</v>
      </c>
      <c r="O39" s="59" t="s">
        <v>73</v>
      </c>
      <c r="P39" s="61">
        <v>36000</v>
      </c>
      <c r="Q39" s="63">
        <v>3468</v>
      </c>
      <c r="R39" s="63">
        <v>2635</v>
      </c>
      <c r="S39" s="22">
        <f t="shared" si="2"/>
        <v>75.980392156862735</v>
      </c>
      <c r="T39" s="73">
        <v>0</v>
      </c>
      <c r="U39" s="73">
        <v>0</v>
      </c>
      <c r="V39" s="69" t="s">
        <v>391</v>
      </c>
    </row>
    <row r="40" spans="1:22" ht="178.15" customHeight="1">
      <c r="A40" s="90"/>
      <c r="B40" s="90"/>
      <c r="C40" s="90"/>
      <c r="D40" s="10"/>
      <c r="E40" s="10" t="s">
        <v>202</v>
      </c>
      <c r="F40" s="10" t="s">
        <v>202</v>
      </c>
      <c r="G40" s="97"/>
      <c r="H40" s="79" t="s">
        <v>74</v>
      </c>
      <c r="I40" s="10" t="s">
        <v>106</v>
      </c>
      <c r="J40" s="17" t="s">
        <v>63</v>
      </c>
      <c r="K40" s="17" t="s">
        <v>64</v>
      </c>
      <c r="L40" s="61">
        <v>2201030</v>
      </c>
      <c r="M40" s="59" t="s">
        <v>72</v>
      </c>
      <c r="N40" s="61">
        <v>220103300</v>
      </c>
      <c r="O40" s="59" t="s">
        <v>73</v>
      </c>
      <c r="P40" s="61">
        <v>36000</v>
      </c>
      <c r="Q40" s="63">
        <v>17000</v>
      </c>
      <c r="R40" s="63">
        <v>15197</v>
      </c>
      <c r="S40" s="22">
        <f t="shared" si="2"/>
        <v>89.39411764705882</v>
      </c>
      <c r="T40" s="73">
        <v>0</v>
      </c>
      <c r="U40" s="73">
        <v>0</v>
      </c>
      <c r="V40" s="69" t="s">
        <v>392</v>
      </c>
    </row>
    <row r="41" spans="1:22" ht="242.25">
      <c r="A41" s="90"/>
      <c r="B41" s="90"/>
      <c r="C41" s="90"/>
      <c r="D41" s="10"/>
      <c r="E41" s="10"/>
      <c r="F41" s="10" t="s">
        <v>202</v>
      </c>
      <c r="G41" s="97"/>
      <c r="H41" s="79" t="s">
        <v>75</v>
      </c>
      <c r="I41" s="10" t="s">
        <v>106</v>
      </c>
      <c r="J41" s="17" t="s">
        <v>63</v>
      </c>
      <c r="K41" s="17" t="s">
        <v>64</v>
      </c>
      <c r="L41" s="61">
        <v>2201030</v>
      </c>
      <c r="M41" s="59" t="s">
        <v>72</v>
      </c>
      <c r="N41" s="61">
        <v>220103300</v>
      </c>
      <c r="O41" s="59" t="s">
        <v>73</v>
      </c>
      <c r="P41" s="61">
        <v>36000</v>
      </c>
      <c r="Q41" s="63">
        <v>105</v>
      </c>
      <c r="R41" s="63">
        <v>105</v>
      </c>
      <c r="S41" s="22">
        <f t="shared" si="2"/>
        <v>100</v>
      </c>
      <c r="T41" s="73">
        <v>0</v>
      </c>
      <c r="U41" s="73">
        <v>0</v>
      </c>
      <c r="V41" s="69" t="s">
        <v>415</v>
      </c>
    </row>
    <row r="42" spans="1:22" ht="175.9" customHeight="1">
      <c r="A42" s="90"/>
      <c r="B42" s="90"/>
      <c r="C42" s="90"/>
      <c r="D42" s="10"/>
      <c r="E42" s="10" t="s">
        <v>202</v>
      </c>
      <c r="F42" s="10" t="s">
        <v>202</v>
      </c>
      <c r="G42" s="97"/>
      <c r="H42" s="79" t="s">
        <v>76</v>
      </c>
      <c r="I42" s="10" t="s">
        <v>106</v>
      </c>
      <c r="J42" s="17" t="s">
        <v>63</v>
      </c>
      <c r="K42" s="17" t="s">
        <v>64</v>
      </c>
      <c r="L42" s="61">
        <v>2201030</v>
      </c>
      <c r="M42" s="59" t="s">
        <v>72</v>
      </c>
      <c r="N42" s="61">
        <v>220103300</v>
      </c>
      <c r="O42" s="59" t="s">
        <v>73</v>
      </c>
      <c r="P42" s="61">
        <v>36000</v>
      </c>
      <c r="Q42" s="63">
        <v>15900</v>
      </c>
      <c r="R42" s="63">
        <v>13033</v>
      </c>
      <c r="S42" s="22">
        <f t="shared" si="2"/>
        <v>81.968553459119491</v>
      </c>
      <c r="T42" s="73">
        <v>0</v>
      </c>
      <c r="U42" s="73">
        <v>0</v>
      </c>
      <c r="V42" s="69" t="s">
        <v>393</v>
      </c>
    </row>
    <row r="43" spans="1:22" ht="175.9" customHeight="1">
      <c r="A43" s="90"/>
      <c r="B43" s="90"/>
      <c r="C43" s="90"/>
      <c r="D43" s="10"/>
      <c r="E43" s="10"/>
      <c r="F43" s="10" t="s">
        <v>202</v>
      </c>
      <c r="G43" s="97"/>
      <c r="H43" s="79" t="s">
        <v>77</v>
      </c>
      <c r="I43" s="10" t="s">
        <v>106</v>
      </c>
      <c r="J43" s="17" t="s">
        <v>63</v>
      </c>
      <c r="K43" s="17" t="s">
        <v>64</v>
      </c>
      <c r="L43" s="61">
        <v>2201030</v>
      </c>
      <c r="M43" s="59" t="s">
        <v>72</v>
      </c>
      <c r="N43" s="61">
        <v>220103300</v>
      </c>
      <c r="O43" s="59" t="s">
        <v>73</v>
      </c>
      <c r="P43" s="61">
        <v>36000</v>
      </c>
      <c r="Q43" s="63">
        <v>5100</v>
      </c>
      <c r="R43" s="63">
        <v>4843</v>
      </c>
      <c r="S43" s="22">
        <f t="shared" si="2"/>
        <v>94.960784313725483</v>
      </c>
      <c r="T43" s="73">
        <v>0</v>
      </c>
      <c r="U43" s="73">
        <v>0</v>
      </c>
      <c r="V43" s="69" t="s">
        <v>394</v>
      </c>
    </row>
    <row r="44" spans="1:22" ht="171">
      <c r="A44" s="90"/>
      <c r="B44" s="90"/>
      <c r="C44" s="90"/>
      <c r="D44" s="10"/>
      <c r="E44" s="10" t="s">
        <v>202</v>
      </c>
      <c r="F44" s="10" t="s">
        <v>202</v>
      </c>
      <c r="G44" s="97"/>
      <c r="H44" s="79" t="s">
        <v>78</v>
      </c>
      <c r="I44" s="10" t="s">
        <v>106</v>
      </c>
      <c r="J44" s="17" t="s">
        <v>63</v>
      </c>
      <c r="K44" s="17" t="s">
        <v>64</v>
      </c>
      <c r="L44" s="61">
        <v>2201030</v>
      </c>
      <c r="M44" s="59" t="s">
        <v>72</v>
      </c>
      <c r="N44" s="61">
        <v>220103300</v>
      </c>
      <c r="O44" s="59" t="s">
        <v>73</v>
      </c>
      <c r="P44" s="61">
        <v>36000</v>
      </c>
      <c r="Q44" s="63">
        <v>0</v>
      </c>
      <c r="R44" s="63">
        <v>0</v>
      </c>
      <c r="S44" s="16">
        <v>100</v>
      </c>
      <c r="T44" s="73">
        <v>0</v>
      </c>
      <c r="U44" s="73">
        <v>0</v>
      </c>
      <c r="V44" s="69" t="s">
        <v>361</v>
      </c>
    </row>
    <row r="45" spans="1:22" ht="177.6" customHeight="1">
      <c r="A45" s="90"/>
      <c r="B45" s="90"/>
      <c r="C45" s="90"/>
      <c r="D45" s="10" t="s">
        <v>202</v>
      </c>
      <c r="E45" s="10" t="s">
        <v>202</v>
      </c>
      <c r="F45" s="10" t="s">
        <v>202</v>
      </c>
      <c r="G45" s="97"/>
      <c r="H45" s="79" t="s">
        <v>79</v>
      </c>
      <c r="I45" s="10" t="s">
        <v>106</v>
      </c>
      <c r="J45" s="17" t="s">
        <v>63</v>
      </c>
      <c r="K45" s="17" t="s">
        <v>64</v>
      </c>
      <c r="L45" s="61">
        <v>2201030</v>
      </c>
      <c r="M45" s="59" t="s">
        <v>72</v>
      </c>
      <c r="N45" s="61">
        <v>220103300</v>
      </c>
      <c r="O45" s="59" t="s">
        <v>73</v>
      </c>
      <c r="P45" s="61">
        <v>36000</v>
      </c>
      <c r="Q45" s="63">
        <v>2856</v>
      </c>
      <c r="R45" s="63">
        <v>2856</v>
      </c>
      <c r="S45" s="22">
        <f>(R45/Q45)*100</f>
        <v>100</v>
      </c>
      <c r="T45" s="73">
        <v>0</v>
      </c>
      <c r="U45" s="73">
        <v>0</v>
      </c>
      <c r="V45" s="69" t="s">
        <v>416</v>
      </c>
    </row>
    <row r="46" spans="1:22" ht="99.75">
      <c r="A46" s="90"/>
      <c r="B46" s="90"/>
      <c r="C46" s="90"/>
      <c r="D46" s="10" t="s">
        <v>202</v>
      </c>
      <c r="E46" s="10" t="s">
        <v>202</v>
      </c>
      <c r="F46" s="10" t="s">
        <v>202</v>
      </c>
      <c r="G46" s="97"/>
      <c r="H46" s="79" t="s">
        <v>80</v>
      </c>
      <c r="I46" s="10" t="s">
        <v>106</v>
      </c>
      <c r="J46" s="17" t="s">
        <v>63</v>
      </c>
      <c r="K46" s="17" t="s">
        <v>64</v>
      </c>
      <c r="L46" s="61">
        <v>2201030</v>
      </c>
      <c r="M46" s="59" t="s">
        <v>72</v>
      </c>
      <c r="N46" s="61">
        <v>220103300</v>
      </c>
      <c r="O46" s="59" t="s">
        <v>73</v>
      </c>
      <c r="P46" s="61">
        <v>36000</v>
      </c>
      <c r="Q46" s="63">
        <v>4328</v>
      </c>
      <c r="R46" s="63">
        <v>4328</v>
      </c>
      <c r="S46" s="22">
        <f>(R46/Q46)*100</f>
        <v>100</v>
      </c>
      <c r="T46" s="73">
        <v>0</v>
      </c>
      <c r="U46" s="73">
        <v>0</v>
      </c>
      <c r="V46" s="69" t="s">
        <v>417</v>
      </c>
    </row>
    <row r="47" spans="1:22" ht="228">
      <c r="A47" s="90"/>
      <c r="B47" s="90"/>
      <c r="C47" s="90"/>
      <c r="D47" s="10" t="s">
        <v>202</v>
      </c>
      <c r="E47" s="10" t="s">
        <v>202</v>
      </c>
      <c r="F47" s="10" t="s">
        <v>202</v>
      </c>
      <c r="G47" s="98"/>
      <c r="H47" s="79" t="s">
        <v>81</v>
      </c>
      <c r="I47" s="10" t="s">
        <v>106</v>
      </c>
      <c r="J47" s="15"/>
      <c r="K47" s="15"/>
      <c r="L47" s="62"/>
      <c r="M47" s="61"/>
      <c r="N47" s="61"/>
      <c r="O47" s="61"/>
      <c r="P47" s="61"/>
      <c r="Q47" s="63">
        <v>1</v>
      </c>
      <c r="R47" s="63">
        <v>1</v>
      </c>
      <c r="S47" s="16">
        <f>(R47/Q47)*100</f>
        <v>100</v>
      </c>
      <c r="T47" s="73">
        <v>0</v>
      </c>
      <c r="U47" s="73">
        <v>0</v>
      </c>
      <c r="V47" s="69" t="s">
        <v>395</v>
      </c>
    </row>
    <row r="48" spans="1:22" ht="128.25">
      <c r="A48" s="90"/>
      <c r="B48" s="90"/>
      <c r="C48" s="90"/>
      <c r="D48" s="10" t="s">
        <v>202</v>
      </c>
      <c r="E48" s="10" t="s">
        <v>202</v>
      </c>
      <c r="F48" s="10" t="s">
        <v>202</v>
      </c>
      <c r="G48" s="96" t="s">
        <v>212</v>
      </c>
      <c r="H48" s="79" t="s">
        <v>82</v>
      </c>
      <c r="I48" s="10" t="s">
        <v>106</v>
      </c>
      <c r="J48" s="11" t="s">
        <v>63</v>
      </c>
      <c r="K48" s="11" t="s">
        <v>64</v>
      </c>
      <c r="L48" s="61">
        <v>2201074</v>
      </c>
      <c r="M48" s="59" t="s">
        <v>68</v>
      </c>
      <c r="N48" s="61">
        <v>220107400</v>
      </c>
      <c r="O48" s="59" t="s">
        <v>69</v>
      </c>
      <c r="P48" s="61">
        <v>1814</v>
      </c>
      <c r="Q48" s="62">
        <v>1</v>
      </c>
      <c r="R48" s="62">
        <v>1</v>
      </c>
      <c r="S48" s="16">
        <f>(R48/Q48)*100</f>
        <v>100</v>
      </c>
      <c r="T48" s="73">
        <v>0</v>
      </c>
      <c r="U48" s="73">
        <v>0</v>
      </c>
      <c r="V48" s="69" t="s">
        <v>418</v>
      </c>
    </row>
    <row r="49" spans="1:22" ht="116.45" customHeight="1">
      <c r="A49" s="90"/>
      <c r="B49" s="90"/>
      <c r="C49" s="90"/>
      <c r="D49" s="10" t="s">
        <v>202</v>
      </c>
      <c r="E49" s="10" t="s">
        <v>202</v>
      </c>
      <c r="F49" s="10" t="s">
        <v>202</v>
      </c>
      <c r="G49" s="98"/>
      <c r="H49" s="79" t="s">
        <v>83</v>
      </c>
      <c r="I49" s="10" t="s">
        <v>106</v>
      </c>
      <c r="J49" s="11" t="s">
        <v>63</v>
      </c>
      <c r="K49" s="11" t="s">
        <v>64</v>
      </c>
      <c r="L49" s="61">
        <v>2201006</v>
      </c>
      <c r="M49" s="59" t="s">
        <v>84</v>
      </c>
      <c r="N49" s="61">
        <v>220100600</v>
      </c>
      <c r="O49" s="59" t="s">
        <v>85</v>
      </c>
      <c r="P49" s="61">
        <v>54</v>
      </c>
      <c r="Q49" s="62">
        <v>54</v>
      </c>
      <c r="R49" s="62">
        <v>54</v>
      </c>
      <c r="S49" s="16">
        <f t="shared" ref="S49:S53" si="3">(R49/Q49)*100</f>
        <v>100</v>
      </c>
      <c r="T49" s="73">
        <v>0</v>
      </c>
      <c r="U49" s="73">
        <v>0</v>
      </c>
      <c r="V49" s="69" t="s">
        <v>419</v>
      </c>
    </row>
    <row r="50" spans="1:22" ht="299.25">
      <c r="A50" s="90"/>
      <c r="B50" s="90"/>
      <c r="C50" s="90"/>
      <c r="D50" s="10" t="s">
        <v>202</v>
      </c>
      <c r="E50" s="10" t="s">
        <v>202</v>
      </c>
      <c r="F50" s="10" t="s">
        <v>202</v>
      </c>
      <c r="G50" s="96" t="s">
        <v>86</v>
      </c>
      <c r="H50" s="79" t="s">
        <v>87</v>
      </c>
      <c r="I50" s="10" t="s">
        <v>106</v>
      </c>
      <c r="J50" s="17" t="s">
        <v>63</v>
      </c>
      <c r="K50" s="17" t="s">
        <v>255</v>
      </c>
      <c r="L50" s="61">
        <v>2201074</v>
      </c>
      <c r="M50" s="59" t="s">
        <v>256</v>
      </c>
      <c r="N50" s="61">
        <v>220107400</v>
      </c>
      <c r="O50" s="59" t="s">
        <v>257</v>
      </c>
      <c r="P50" s="61">
        <v>1814</v>
      </c>
      <c r="Q50" s="61">
        <v>1</v>
      </c>
      <c r="R50" s="61">
        <v>1</v>
      </c>
      <c r="S50" s="16">
        <f>(R50/Q50)*100</f>
        <v>100</v>
      </c>
      <c r="T50" s="73">
        <v>0</v>
      </c>
      <c r="U50" s="73">
        <v>0</v>
      </c>
      <c r="V50" s="69" t="s">
        <v>396</v>
      </c>
    </row>
    <row r="51" spans="1:22" ht="199.5">
      <c r="A51" s="90"/>
      <c r="B51" s="90"/>
      <c r="C51" s="90"/>
      <c r="D51" s="10" t="s">
        <v>202</v>
      </c>
      <c r="E51" s="10" t="s">
        <v>202</v>
      </c>
      <c r="F51" s="10" t="s">
        <v>202</v>
      </c>
      <c r="G51" s="97"/>
      <c r="H51" s="79" t="s">
        <v>88</v>
      </c>
      <c r="I51" s="10" t="s">
        <v>106</v>
      </c>
      <c r="J51" s="17" t="s">
        <v>63</v>
      </c>
      <c r="K51" s="17" t="s">
        <v>255</v>
      </c>
      <c r="L51" s="61">
        <v>2201074</v>
      </c>
      <c r="M51" s="59" t="s">
        <v>256</v>
      </c>
      <c r="N51" s="61">
        <v>220107400</v>
      </c>
      <c r="O51" s="59" t="s">
        <v>257</v>
      </c>
      <c r="P51" s="61">
        <v>1814</v>
      </c>
      <c r="Q51" s="62">
        <v>1</v>
      </c>
      <c r="R51" s="62">
        <v>1</v>
      </c>
      <c r="S51" s="16">
        <f>(R51/Q51)*100</f>
        <v>100</v>
      </c>
      <c r="T51" s="73">
        <v>0</v>
      </c>
      <c r="U51" s="73">
        <v>0</v>
      </c>
      <c r="V51" s="69" t="s">
        <v>397</v>
      </c>
    </row>
    <row r="52" spans="1:22" ht="99.75">
      <c r="A52" s="90"/>
      <c r="B52" s="90"/>
      <c r="C52" s="90"/>
      <c r="D52" s="10" t="s">
        <v>202</v>
      </c>
      <c r="E52" s="10" t="s">
        <v>202</v>
      </c>
      <c r="F52" s="10" t="s">
        <v>202</v>
      </c>
      <c r="G52" s="97"/>
      <c r="H52" s="79" t="s">
        <v>89</v>
      </c>
      <c r="I52" s="10" t="s">
        <v>106</v>
      </c>
      <c r="J52" s="17" t="s">
        <v>63</v>
      </c>
      <c r="K52" s="17" t="s">
        <v>255</v>
      </c>
      <c r="L52" s="61">
        <v>2201074</v>
      </c>
      <c r="M52" s="59" t="s">
        <v>256</v>
      </c>
      <c r="N52" s="61">
        <v>220107400</v>
      </c>
      <c r="O52" s="59" t="s">
        <v>257</v>
      </c>
      <c r="P52" s="61">
        <v>1814</v>
      </c>
      <c r="Q52" s="61">
        <v>1</v>
      </c>
      <c r="R52" s="61">
        <v>1</v>
      </c>
      <c r="S52" s="16">
        <f>(R52/Q52)*100</f>
        <v>100</v>
      </c>
      <c r="T52" s="73">
        <v>0</v>
      </c>
      <c r="U52" s="73">
        <v>0</v>
      </c>
      <c r="V52" s="69" t="s">
        <v>369</v>
      </c>
    </row>
    <row r="53" spans="1:22" ht="99.75">
      <c r="A53" s="90"/>
      <c r="B53" s="90"/>
      <c r="C53" s="90"/>
      <c r="D53" s="10" t="s">
        <v>202</v>
      </c>
      <c r="E53" s="10" t="s">
        <v>202</v>
      </c>
      <c r="F53" s="10" t="s">
        <v>202</v>
      </c>
      <c r="G53" s="98"/>
      <c r="H53" s="79" t="s">
        <v>90</v>
      </c>
      <c r="I53" s="10" t="s">
        <v>106</v>
      </c>
      <c r="J53" s="17" t="s">
        <v>63</v>
      </c>
      <c r="K53" s="17" t="s">
        <v>255</v>
      </c>
      <c r="L53" s="61">
        <v>2201074</v>
      </c>
      <c r="M53" s="59" t="s">
        <v>256</v>
      </c>
      <c r="N53" s="61">
        <v>220107400</v>
      </c>
      <c r="O53" s="59" t="s">
        <v>257</v>
      </c>
      <c r="P53" s="61">
        <v>1814</v>
      </c>
      <c r="Q53" s="61">
        <v>1</v>
      </c>
      <c r="R53" s="61">
        <v>0</v>
      </c>
      <c r="S53" s="16">
        <f t="shared" si="3"/>
        <v>0</v>
      </c>
      <c r="T53" s="73">
        <v>0</v>
      </c>
      <c r="U53" s="73">
        <v>0</v>
      </c>
      <c r="V53" s="69" t="s">
        <v>370</v>
      </c>
    </row>
    <row r="54" spans="1:22" ht="99.6" customHeight="1">
      <c r="A54" s="90"/>
      <c r="B54" s="90"/>
      <c r="C54" s="90"/>
      <c r="D54" s="10" t="s">
        <v>202</v>
      </c>
      <c r="E54" s="10" t="s">
        <v>202</v>
      </c>
      <c r="F54" s="10" t="s">
        <v>202</v>
      </c>
      <c r="G54" s="77" t="s">
        <v>91</v>
      </c>
      <c r="H54" s="77" t="s">
        <v>92</v>
      </c>
      <c r="I54" s="10" t="s">
        <v>106</v>
      </c>
      <c r="J54" s="11"/>
      <c r="K54" s="11"/>
      <c r="L54" s="61"/>
      <c r="M54" s="59"/>
      <c r="N54" s="61"/>
      <c r="O54" s="59"/>
      <c r="P54" s="61"/>
      <c r="Q54" s="62">
        <v>8</v>
      </c>
      <c r="R54" s="61">
        <v>8</v>
      </c>
      <c r="S54" s="14">
        <f>(R54/Q54)*100</f>
        <v>100</v>
      </c>
      <c r="T54" s="21">
        <v>0</v>
      </c>
      <c r="U54" s="21">
        <v>0</v>
      </c>
      <c r="V54" s="69" t="s">
        <v>420</v>
      </c>
    </row>
    <row r="55" spans="1:22" ht="128.25">
      <c r="A55" s="90"/>
      <c r="B55" s="90"/>
      <c r="C55" s="90"/>
      <c r="D55" s="10" t="s">
        <v>202</v>
      </c>
      <c r="E55" s="10"/>
      <c r="F55" s="10"/>
      <c r="G55" s="96" t="s">
        <v>93</v>
      </c>
      <c r="H55" s="79" t="s">
        <v>94</v>
      </c>
      <c r="I55" s="10" t="s">
        <v>106</v>
      </c>
      <c r="J55" s="11" t="s">
        <v>261</v>
      </c>
      <c r="K55" s="11" t="s">
        <v>261</v>
      </c>
      <c r="L55" s="62" t="s">
        <v>261</v>
      </c>
      <c r="M55" s="59" t="s">
        <v>261</v>
      </c>
      <c r="N55" s="62" t="s">
        <v>261</v>
      </c>
      <c r="O55" s="59" t="s">
        <v>261</v>
      </c>
      <c r="P55" s="62" t="s">
        <v>261</v>
      </c>
      <c r="Q55" s="61">
        <v>12</v>
      </c>
      <c r="R55" s="61">
        <v>12</v>
      </c>
      <c r="S55" s="16">
        <f t="shared" ref="S55:S59" si="4">(R55/Q55)*100</f>
        <v>100</v>
      </c>
      <c r="T55" s="21">
        <v>0</v>
      </c>
      <c r="U55" s="21">
        <v>0</v>
      </c>
      <c r="V55" s="69" t="s">
        <v>371</v>
      </c>
    </row>
    <row r="56" spans="1:22" ht="114">
      <c r="A56" s="90"/>
      <c r="B56" s="90"/>
      <c r="C56" s="90"/>
      <c r="D56" s="10" t="s">
        <v>202</v>
      </c>
      <c r="E56" s="10"/>
      <c r="F56" s="10"/>
      <c r="G56" s="98"/>
      <c r="H56" s="79" t="s">
        <v>95</v>
      </c>
      <c r="I56" s="10" t="s">
        <v>106</v>
      </c>
      <c r="J56" s="17" t="s">
        <v>63</v>
      </c>
      <c r="K56" s="17" t="s">
        <v>255</v>
      </c>
      <c r="L56" s="61">
        <v>2201074</v>
      </c>
      <c r="M56" s="59" t="s">
        <v>256</v>
      </c>
      <c r="N56" s="61">
        <v>220107400</v>
      </c>
      <c r="O56" s="59" t="s">
        <v>257</v>
      </c>
      <c r="P56" s="61">
        <v>1814</v>
      </c>
      <c r="Q56" s="61">
        <v>120</v>
      </c>
      <c r="R56" s="61">
        <v>120</v>
      </c>
      <c r="S56" s="16">
        <f t="shared" si="4"/>
        <v>100</v>
      </c>
      <c r="T56" s="73">
        <v>0</v>
      </c>
      <c r="U56" s="73">
        <v>0</v>
      </c>
      <c r="V56" s="69" t="s">
        <v>421</v>
      </c>
    </row>
    <row r="57" spans="1:22" s="7" customFormat="1" ht="171">
      <c r="A57" s="90"/>
      <c r="B57" s="90"/>
      <c r="C57" s="90"/>
      <c r="D57" s="10" t="s">
        <v>202</v>
      </c>
      <c r="E57" s="10" t="s">
        <v>202</v>
      </c>
      <c r="F57" s="10" t="s">
        <v>202</v>
      </c>
      <c r="G57" s="96" t="s">
        <v>96</v>
      </c>
      <c r="H57" s="79" t="s">
        <v>97</v>
      </c>
      <c r="I57" s="10" t="s">
        <v>247</v>
      </c>
      <c r="J57" s="17" t="s">
        <v>284</v>
      </c>
      <c r="K57" s="60" t="s">
        <v>352</v>
      </c>
      <c r="L57" s="61">
        <v>2201062</v>
      </c>
      <c r="M57" s="59" t="s">
        <v>331</v>
      </c>
      <c r="N57" s="61"/>
      <c r="O57" s="59" t="s">
        <v>332</v>
      </c>
      <c r="P57" s="61">
        <v>54</v>
      </c>
      <c r="Q57" s="61">
        <v>15</v>
      </c>
      <c r="R57" s="61">
        <v>16</v>
      </c>
      <c r="S57" s="22">
        <f t="shared" si="4"/>
        <v>106.66666666666667</v>
      </c>
      <c r="T57" s="21">
        <v>239901500</v>
      </c>
      <c r="U57" s="21">
        <v>239901500</v>
      </c>
      <c r="V57" s="69" t="s">
        <v>422</v>
      </c>
    </row>
    <row r="58" spans="1:22" ht="85.5">
      <c r="A58" s="90"/>
      <c r="B58" s="90"/>
      <c r="C58" s="90"/>
      <c r="D58" s="10"/>
      <c r="E58" s="10" t="s">
        <v>202</v>
      </c>
      <c r="F58" s="10" t="s">
        <v>202</v>
      </c>
      <c r="G58" s="98"/>
      <c r="H58" s="79" t="s">
        <v>98</v>
      </c>
      <c r="I58" s="10" t="s">
        <v>247</v>
      </c>
      <c r="J58" s="4"/>
      <c r="K58" s="4"/>
      <c r="L58" s="61"/>
      <c r="M58" s="61"/>
      <c r="N58" s="61"/>
      <c r="O58" s="61"/>
      <c r="P58" s="61"/>
      <c r="Q58" s="61">
        <v>21</v>
      </c>
      <c r="R58" s="61">
        <v>86</v>
      </c>
      <c r="S58" s="22">
        <v>100</v>
      </c>
      <c r="T58" s="73">
        <v>0</v>
      </c>
      <c r="U58" s="73">
        <v>0</v>
      </c>
      <c r="V58" s="69" t="s">
        <v>423</v>
      </c>
    </row>
    <row r="59" spans="1:22" ht="99.75">
      <c r="A59" s="90"/>
      <c r="B59" s="90"/>
      <c r="C59" s="90"/>
      <c r="D59" s="10" t="s">
        <v>202</v>
      </c>
      <c r="E59" s="10" t="s">
        <v>202</v>
      </c>
      <c r="F59" s="10" t="s">
        <v>202</v>
      </c>
      <c r="G59" s="96" t="s">
        <v>99</v>
      </c>
      <c r="H59" s="79" t="s">
        <v>100</v>
      </c>
      <c r="I59" s="10" t="s">
        <v>247</v>
      </c>
      <c r="J59" s="11" t="s">
        <v>284</v>
      </c>
      <c r="K59" s="11" t="s">
        <v>333</v>
      </c>
      <c r="L59" s="61">
        <v>3301068</v>
      </c>
      <c r="M59" s="59" t="s">
        <v>334</v>
      </c>
      <c r="N59" s="61"/>
      <c r="O59" s="59" t="s">
        <v>335</v>
      </c>
      <c r="P59" s="61">
        <v>10</v>
      </c>
      <c r="Q59" s="61">
        <v>2</v>
      </c>
      <c r="R59" s="61">
        <v>7</v>
      </c>
      <c r="S59" s="16">
        <f t="shared" si="4"/>
        <v>350</v>
      </c>
      <c r="T59" s="21">
        <v>9700000</v>
      </c>
      <c r="U59" s="21">
        <v>9700000</v>
      </c>
      <c r="V59" s="69" t="s">
        <v>424</v>
      </c>
    </row>
    <row r="60" spans="1:22" ht="84" customHeight="1">
      <c r="A60" s="90"/>
      <c r="B60" s="90"/>
      <c r="C60" s="90"/>
      <c r="D60" s="10" t="s">
        <v>202</v>
      </c>
      <c r="E60" s="10" t="s">
        <v>202</v>
      </c>
      <c r="F60" s="10" t="s">
        <v>202</v>
      </c>
      <c r="G60" s="97"/>
      <c r="H60" s="79" t="s">
        <v>101</v>
      </c>
      <c r="I60" s="10" t="s">
        <v>247</v>
      </c>
      <c r="J60" s="11"/>
      <c r="K60" s="11"/>
      <c r="L60" s="61"/>
      <c r="M60" s="59"/>
      <c r="N60" s="61"/>
      <c r="O60" s="59"/>
      <c r="P60" s="61"/>
      <c r="Q60" s="61">
        <v>0</v>
      </c>
      <c r="R60" s="61">
        <v>0</v>
      </c>
      <c r="S60" s="16">
        <v>0</v>
      </c>
      <c r="T60" s="21">
        <v>0</v>
      </c>
      <c r="U60" s="21">
        <v>0</v>
      </c>
      <c r="V60" s="69" t="s">
        <v>368</v>
      </c>
    </row>
    <row r="61" spans="1:22" ht="84" customHeight="1">
      <c r="A61" s="90"/>
      <c r="B61" s="90"/>
      <c r="C61" s="90"/>
      <c r="D61" s="10"/>
      <c r="E61" s="10" t="s">
        <v>202</v>
      </c>
      <c r="F61" s="10" t="s">
        <v>202</v>
      </c>
      <c r="G61" s="98"/>
      <c r="H61" s="79" t="s">
        <v>102</v>
      </c>
      <c r="I61" s="10" t="s">
        <v>247</v>
      </c>
      <c r="J61" s="11"/>
      <c r="K61" s="11"/>
      <c r="L61" s="61"/>
      <c r="M61" s="59"/>
      <c r="N61" s="61"/>
      <c r="O61" s="59"/>
      <c r="P61" s="61"/>
      <c r="Q61" s="62">
        <v>0</v>
      </c>
      <c r="R61" s="62">
        <v>0</v>
      </c>
      <c r="S61" s="16">
        <v>100</v>
      </c>
      <c r="T61" s="73">
        <v>0</v>
      </c>
      <c r="U61" s="73">
        <v>0</v>
      </c>
      <c r="V61" s="69" t="s">
        <v>425</v>
      </c>
    </row>
    <row r="62" spans="1:22" ht="313.5">
      <c r="A62" s="90"/>
      <c r="B62" s="90"/>
      <c r="C62" s="90"/>
      <c r="D62" s="10" t="s">
        <v>202</v>
      </c>
      <c r="E62" s="10" t="s">
        <v>202</v>
      </c>
      <c r="F62" s="10" t="s">
        <v>202</v>
      </c>
      <c r="G62" s="96" t="s">
        <v>103</v>
      </c>
      <c r="H62" s="79" t="s">
        <v>104</v>
      </c>
      <c r="I62" s="10" t="s">
        <v>105</v>
      </c>
      <c r="J62" s="17" t="s">
        <v>63</v>
      </c>
      <c r="K62" s="17" t="s">
        <v>272</v>
      </c>
      <c r="L62" s="61">
        <v>3301085</v>
      </c>
      <c r="M62" s="59" t="s">
        <v>273</v>
      </c>
      <c r="N62" s="61">
        <v>330108500</v>
      </c>
      <c r="O62" s="59" t="s">
        <v>274</v>
      </c>
      <c r="P62" s="61">
        <v>270958</v>
      </c>
      <c r="Q62" s="61">
        <v>1</v>
      </c>
      <c r="R62" s="61">
        <v>1</v>
      </c>
      <c r="S62" s="16">
        <f t="shared" ref="S62:S72" si="5">(R62/Q62)*100</f>
        <v>100</v>
      </c>
      <c r="T62" s="73">
        <v>11540000</v>
      </c>
      <c r="U62" s="73">
        <v>11540000</v>
      </c>
      <c r="V62" s="69" t="s">
        <v>402</v>
      </c>
    </row>
    <row r="63" spans="1:22" ht="171">
      <c r="A63" s="90"/>
      <c r="B63" s="89"/>
      <c r="C63" s="89"/>
      <c r="D63" s="10" t="s">
        <v>202</v>
      </c>
      <c r="E63" s="10" t="s">
        <v>202</v>
      </c>
      <c r="F63" s="10" t="s">
        <v>202</v>
      </c>
      <c r="G63" s="98"/>
      <c r="H63" s="79" t="s">
        <v>107</v>
      </c>
      <c r="I63" s="10" t="s">
        <v>105</v>
      </c>
      <c r="J63" s="11" t="s">
        <v>63</v>
      </c>
      <c r="K63" s="11" t="s">
        <v>272</v>
      </c>
      <c r="L63" s="61">
        <v>3301073</v>
      </c>
      <c r="M63" s="59" t="s">
        <v>275</v>
      </c>
      <c r="N63" s="61">
        <v>330107301</v>
      </c>
      <c r="O63" s="59" t="s">
        <v>276</v>
      </c>
      <c r="P63" s="61">
        <v>1800</v>
      </c>
      <c r="Q63" s="61">
        <v>3</v>
      </c>
      <c r="R63" s="61">
        <v>3</v>
      </c>
      <c r="S63" s="16">
        <f>(R63/Q63)*100</f>
        <v>100</v>
      </c>
      <c r="T63" s="73">
        <v>2885000</v>
      </c>
      <c r="U63" s="73">
        <v>2885000</v>
      </c>
      <c r="V63" s="69" t="s">
        <v>426</v>
      </c>
    </row>
    <row r="64" spans="1:22" ht="142.5">
      <c r="A64" s="90"/>
      <c r="B64" s="96" t="s">
        <v>226</v>
      </c>
      <c r="C64" s="96" t="s">
        <v>227</v>
      </c>
      <c r="D64" s="10" t="s">
        <v>202</v>
      </c>
      <c r="E64" s="10" t="s">
        <v>202</v>
      </c>
      <c r="F64" s="10" t="s">
        <v>202</v>
      </c>
      <c r="G64" s="79" t="s">
        <v>108</v>
      </c>
      <c r="H64" s="79" t="s">
        <v>109</v>
      </c>
      <c r="I64" s="10" t="s">
        <v>210</v>
      </c>
      <c r="J64" s="11" t="s">
        <v>63</v>
      </c>
      <c r="K64" s="11"/>
      <c r="L64" s="62" t="s">
        <v>289</v>
      </c>
      <c r="M64" s="59" t="s">
        <v>288</v>
      </c>
      <c r="N64" s="62" t="s">
        <v>291</v>
      </c>
      <c r="O64" s="59" t="s">
        <v>290</v>
      </c>
      <c r="P64" s="61">
        <v>1</v>
      </c>
      <c r="Q64" s="61">
        <v>1</v>
      </c>
      <c r="R64" s="61">
        <v>0.5</v>
      </c>
      <c r="S64" s="16">
        <f>(R64/Q64)*100</f>
        <v>50</v>
      </c>
      <c r="T64" s="21">
        <f>40102667+103275000</f>
        <v>143377667</v>
      </c>
      <c r="U64" s="21">
        <f>76500*150</f>
        <v>11475000</v>
      </c>
      <c r="V64" s="69" t="s">
        <v>450</v>
      </c>
    </row>
    <row r="65" spans="1:22" ht="142.5">
      <c r="A65" s="90"/>
      <c r="B65" s="97"/>
      <c r="C65" s="97"/>
      <c r="D65" s="10" t="s">
        <v>202</v>
      </c>
      <c r="E65" s="10" t="s">
        <v>202</v>
      </c>
      <c r="F65" s="10" t="s">
        <v>202</v>
      </c>
      <c r="G65" s="79" t="s">
        <v>336</v>
      </c>
      <c r="H65" s="79" t="s">
        <v>110</v>
      </c>
      <c r="I65" s="10" t="s">
        <v>210</v>
      </c>
      <c r="J65" s="11" t="s">
        <v>63</v>
      </c>
      <c r="K65" s="11"/>
      <c r="L65" s="61">
        <v>4102022</v>
      </c>
      <c r="M65" s="59" t="s">
        <v>292</v>
      </c>
      <c r="N65" s="61" t="s">
        <v>293</v>
      </c>
      <c r="O65" s="59" t="s">
        <v>294</v>
      </c>
      <c r="P65" s="61">
        <v>64</v>
      </c>
      <c r="Q65" s="61">
        <v>1</v>
      </c>
      <c r="R65" s="61">
        <v>0.5</v>
      </c>
      <c r="S65" s="16">
        <f t="shared" si="5"/>
        <v>50</v>
      </c>
      <c r="T65" s="21" t="s">
        <v>357</v>
      </c>
      <c r="U65" s="21" t="s">
        <v>357</v>
      </c>
      <c r="V65" s="69" t="s">
        <v>451</v>
      </c>
    </row>
    <row r="66" spans="1:22" ht="299.25">
      <c r="A66" s="90"/>
      <c r="B66" s="97"/>
      <c r="C66" s="97"/>
      <c r="D66" s="10" t="s">
        <v>202</v>
      </c>
      <c r="E66" s="10" t="s">
        <v>202</v>
      </c>
      <c r="F66" s="10" t="s">
        <v>202</v>
      </c>
      <c r="G66" s="96" t="s">
        <v>111</v>
      </c>
      <c r="H66" s="79" t="s">
        <v>112</v>
      </c>
      <c r="I66" s="10" t="s">
        <v>210</v>
      </c>
      <c r="J66" s="17" t="s">
        <v>63</v>
      </c>
      <c r="K66" s="17"/>
      <c r="L66" s="61">
        <v>4102022</v>
      </c>
      <c r="M66" s="59" t="s">
        <v>292</v>
      </c>
      <c r="N66" s="61" t="s">
        <v>293</v>
      </c>
      <c r="O66" s="59" t="s">
        <v>294</v>
      </c>
      <c r="P66" s="61">
        <v>64</v>
      </c>
      <c r="Q66" s="61">
        <v>1</v>
      </c>
      <c r="R66" s="61">
        <v>0.6</v>
      </c>
      <c r="S66" s="16">
        <f t="shared" si="5"/>
        <v>60</v>
      </c>
      <c r="T66" s="73">
        <v>15000000</v>
      </c>
      <c r="U66" s="73">
        <v>11885000</v>
      </c>
      <c r="V66" s="69" t="s">
        <v>452</v>
      </c>
    </row>
    <row r="67" spans="1:22" ht="299.25">
      <c r="A67" s="90"/>
      <c r="B67" s="98"/>
      <c r="C67" s="98"/>
      <c r="D67" s="10" t="s">
        <v>202</v>
      </c>
      <c r="E67" s="10" t="s">
        <v>202</v>
      </c>
      <c r="F67" s="10" t="s">
        <v>202</v>
      </c>
      <c r="G67" s="98"/>
      <c r="H67" s="79" t="s">
        <v>113</v>
      </c>
      <c r="I67" s="10" t="s">
        <v>210</v>
      </c>
      <c r="J67" s="17" t="s">
        <v>63</v>
      </c>
      <c r="K67" s="17"/>
      <c r="L67" s="61">
        <v>4102022</v>
      </c>
      <c r="M67" s="59" t="s">
        <v>292</v>
      </c>
      <c r="N67" s="61" t="s">
        <v>293</v>
      </c>
      <c r="O67" s="59" t="s">
        <v>294</v>
      </c>
      <c r="P67" s="61">
        <v>64</v>
      </c>
      <c r="Q67" s="61">
        <v>1</v>
      </c>
      <c r="R67" s="61">
        <v>0.6</v>
      </c>
      <c r="S67" s="16">
        <f t="shared" si="5"/>
        <v>60</v>
      </c>
      <c r="T67" s="73" t="s">
        <v>357</v>
      </c>
      <c r="U67" s="73" t="s">
        <v>357</v>
      </c>
      <c r="V67" s="69" t="s">
        <v>452</v>
      </c>
    </row>
    <row r="68" spans="1:22" ht="370.5">
      <c r="A68" s="90"/>
      <c r="B68" s="96" t="s">
        <v>228</v>
      </c>
      <c r="C68" s="96" t="s">
        <v>229</v>
      </c>
      <c r="D68" s="10" t="s">
        <v>202</v>
      </c>
      <c r="E68" s="10" t="s">
        <v>202</v>
      </c>
      <c r="F68" s="10" t="s">
        <v>202</v>
      </c>
      <c r="G68" s="79" t="s">
        <v>114</v>
      </c>
      <c r="H68" s="79" t="s">
        <v>92</v>
      </c>
      <c r="I68" s="10" t="s">
        <v>106</v>
      </c>
      <c r="J68" s="11"/>
      <c r="K68" s="11"/>
      <c r="L68" s="61"/>
      <c r="M68" s="59"/>
      <c r="N68" s="61"/>
      <c r="O68" s="59"/>
      <c r="P68" s="61"/>
      <c r="Q68" s="62">
        <v>8</v>
      </c>
      <c r="R68" s="61">
        <v>8</v>
      </c>
      <c r="S68" s="14">
        <f>(R68/Q68)*100</f>
        <v>100</v>
      </c>
      <c r="T68" s="21">
        <v>0</v>
      </c>
      <c r="U68" s="21">
        <v>0</v>
      </c>
      <c r="V68" s="69" t="s">
        <v>427</v>
      </c>
    </row>
    <row r="69" spans="1:22" ht="71.25">
      <c r="A69" s="90"/>
      <c r="B69" s="97"/>
      <c r="C69" s="97"/>
      <c r="D69" s="10" t="s">
        <v>202</v>
      </c>
      <c r="E69" s="10" t="s">
        <v>202</v>
      </c>
      <c r="F69" s="10" t="s">
        <v>202</v>
      </c>
      <c r="G69" s="96" t="s">
        <v>115</v>
      </c>
      <c r="H69" s="79" t="s">
        <v>116</v>
      </c>
      <c r="I69" s="10" t="s">
        <v>106</v>
      </c>
      <c r="J69" s="11"/>
      <c r="K69" s="11"/>
      <c r="L69" s="61"/>
      <c r="M69" s="59"/>
      <c r="N69" s="61"/>
      <c r="O69" s="59"/>
      <c r="P69" s="61"/>
      <c r="Q69" s="62">
        <v>54</v>
      </c>
      <c r="R69" s="62">
        <v>54</v>
      </c>
      <c r="S69" s="16">
        <f t="shared" si="5"/>
        <v>100</v>
      </c>
      <c r="T69" s="73">
        <v>0</v>
      </c>
      <c r="U69" s="73">
        <v>0</v>
      </c>
      <c r="V69" s="69" t="s">
        <v>428</v>
      </c>
    </row>
    <row r="70" spans="1:22" ht="169.9" customHeight="1">
      <c r="A70" s="90"/>
      <c r="B70" s="97"/>
      <c r="C70" s="97"/>
      <c r="D70" s="10" t="s">
        <v>202</v>
      </c>
      <c r="E70" s="10" t="s">
        <v>202</v>
      </c>
      <c r="F70" s="10" t="s">
        <v>202</v>
      </c>
      <c r="G70" s="98"/>
      <c r="H70" s="79" t="s">
        <v>354</v>
      </c>
      <c r="I70" s="10" t="s">
        <v>250</v>
      </c>
      <c r="J70" s="58" t="s">
        <v>63</v>
      </c>
      <c r="K70" s="58"/>
      <c r="L70" s="61">
        <v>1905021</v>
      </c>
      <c r="M70" s="59" t="s">
        <v>285</v>
      </c>
      <c r="N70" s="61">
        <v>190502100</v>
      </c>
      <c r="O70" s="59" t="s">
        <v>286</v>
      </c>
      <c r="P70" s="61">
        <v>12</v>
      </c>
      <c r="Q70" s="62">
        <v>1</v>
      </c>
      <c r="R70" s="61">
        <v>0</v>
      </c>
      <c r="S70" s="16">
        <v>0</v>
      </c>
      <c r="T70" s="74">
        <v>0</v>
      </c>
      <c r="U70" s="74">
        <v>0</v>
      </c>
      <c r="V70" s="69" t="s">
        <v>363</v>
      </c>
    </row>
    <row r="71" spans="1:22" ht="213.75">
      <c r="A71" s="90"/>
      <c r="B71" s="97"/>
      <c r="C71" s="97"/>
      <c r="D71" s="10"/>
      <c r="E71" s="10"/>
      <c r="F71" s="10" t="s">
        <v>202</v>
      </c>
      <c r="G71" s="96" t="s">
        <v>117</v>
      </c>
      <c r="H71" s="79" t="s">
        <v>118</v>
      </c>
      <c r="I71" s="10" t="s">
        <v>211</v>
      </c>
      <c r="J71" s="17" t="s">
        <v>268</v>
      </c>
      <c r="K71" s="17" t="s">
        <v>337</v>
      </c>
      <c r="L71" s="61">
        <v>1202004</v>
      </c>
      <c r="M71" s="59" t="s">
        <v>338</v>
      </c>
      <c r="N71" s="61">
        <v>120200400</v>
      </c>
      <c r="O71" s="59" t="s">
        <v>339</v>
      </c>
      <c r="P71" s="61">
        <v>12</v>
      </c>
      <c r="Q71" s="62">
        <v>12</v>
      </c>
      <c r="R71" s="62">
        <v>12</v>
      </c>
      <c r="S71" s="68">
        <f t="shared" si="5"/>
        <v>100</v>
      </c>
      <c r="T71" s="73" t="s">
        <v>357</v>
      </c>
      <c r="U71" s="73"/>
      <c r="V71" s="69" t="s">
        <v>429</v>
      </c>
    </row>
    <row r="72" spans="1:22" ht="270.75">
      <c r="A72" s="90"/>
      <c r="B72" s="98"/>
      <c r="C72" s="98"/>
      <c r="D72" s="10"/>
      <c r="E72" s="10" t="s">
        <v>202</v>
      </c>
      <c r="F72" s="10" t="s">
        <v>202</v>
      </c>
      <c r="G72" s="98"/>
      <c r="H72" s="79" t="s">
        <v>119</v>
      </c>
      <c r="I72" s="10" t="s">
        <v>211</v>
      </c>
      <c r="J72" s="17" t="s">
        <v>340</v>
      </c>
      <c r="K72" s="17" t="s">
        <v>269</v>
      </c>
      <c r="L72" s="61">
        <v>452001</v>
      </c>
      <c r="M72" s="59" t="s">
        <v>252</v>
      </c>
      <c r="N72" s="61">
        <v>45200109</v>
      </c>
      <c r="O72" s="59" t="s">
        <v>341</v>
      </c>
      <c r="P72" s="61">
        <v>12</v>
      </c>
      <c r="Q72" s="62">
        <v>12</v>
      </c>
      <c r="R72" s="62">
        <v>12</v>
      </c>
      <c r="S72" s="68">
        <f t="shared" si="5"/>
        <v>100</v>
      </c>
      <c r="T72" s="73" t="s">
        <v>357</v>
      </c>
      <c r="U72" s="73"/>
      <c r="V72" s="69" t="s">
        <v>430</v>
      </c>
    </row>
    <row r="73" spans="1:22" ht="171">
      <c r="A73" s="90"/>
      <c r="B73" s="96" t="s">
        <v>230</v>
      </c>
      <c r="C73" s="96" t="s">
        <v>231</v>
      </c>
      <c r="D73" s="10"/>
      <c r="E73" s="10" t="s">
        <v>202</v>
      </c>
      <c r="F73" s="10" t="s">
        <v>202</v>
      </c>
      <c r="G73" s="96" t="s">
        <v>120</v>
      </c>
      <c r="H73" s="79" t="s">
        <v>121</v>
      </c>
      <c r="I73" s="10" t="s">
        <v>247</v>
      </c>
      <c r="J73" s="11" t="s">
        <v>284</v>
      </c>
      <c r="K73" s="11" t="s">
        <v>342</v>
      </c>
      <c r="L73" s="61">
        <v>4301004</v>
      </c>
      <c r="M73" s="59" t="s">
        <v>355</v>
      </c>
      <c r="N73" s="61"/>
      <c r="O73" s="59" t="s">
        <v>355</v>
      </c>
      <c r="P73" s="61">
        <v>12</v>
      </c>
      <c r="Q73" s="61">
        <v>3</v>
      </c>
      <c r="R73" s="61">
        <v>4</v>
      </c>
      <c r="S73" s="22">
        <f t="shared" ref="S73:S76" si="6">(R73/Q73)*100</f>
        <v>133.33333333333331</v>
      </c>
      <c r="T73" s="73">
        <v>262794700</v>
      </c>
      <c r="U73" s="73">
        <v>262794700</v>
      </c>
      <c r="V73" s="69" t="s">
        <v>401</v>
      </c>
    </row>
    <row r="74" spans="1:22" ht="75.599999999999994" customHeight="1">
      <c r="A74" s="90"/>
      <c r="B74" s="97"/>
      <c r="C74" s="97"/>
      <c r="D74" s="10"/>
      <c r="E74" s="10" t="s">
        <v>202</v>
      </c>
      <c r="F74" s="10" t="s">
        <v>202</v>
      </c>
      <c r="G74" s="98"/>
      <c r="H74" s="79" t="s">
        <v>122</v>
      </c>
      <c r="I74" s="10" t="s">
        <v>247</v>
      </c>
      <c r="J74" s="11" t="s">
        <v>284</v>
      </c>
      <c r="K74" s="11" t="s">
        <v>333</v>
      </c>
      <c r="L74" s="61">
        <v>3301068</v>
      </c>
      <c r="M74" s="59" t="s">
        <v>334</v>
      </c>
      <c r="N74" s="61"/>
      <c r="O74" s="59" t="s">
        <v>335</v>
      </c>
      <c r="P74" s="61">
        <v>10</v>
      </c>
      <c r="Q74" s="61">
        <v>0</v>
      </c>
      <c r="R74" s="61">
        <v>0</v>
      </c>
      <c r="S74" s="16">
        <v>100</v>
      </c>
      <c r="T74" s="72">
        <v>0</v>
      </c>
      <c r="U74" s="72">
        <v>0</v>
      </c>
      <c r="V74" s="69" t="s">
        <v>425</v>
      </c>
    </row>
    <row r="75" spans="1:22" ht="82.9" customHeight="1">
      <c r="A75" s="90"/>
      <c r="B75" s="97"/>
      <c r="C75" s="97"/>
      <c r="D75" s="10"/>
      <c r="E75" s="10" t="s">
        <v>202</v>
      </c>
      <c r="F75" s="10" t="s">
        <v>202</v>
      </c>
      <c r="G75" s="96" t="s">
        <v>123</v>
      </c>
      <c r="H75" s="79" t="s">
        <v>124</v>
      </c>
      <c r="I75" s="10" t="s">
        <v>125</v>
      </c>
      <c r="J75" s="11" t="s">
        <v>63</v>
      </c>
      <c r="K75" s="11" t="s">
        <v>309</v>
      </c>
      <c r="L75" s="61">
        <v>4301037</v>
      </c>
      <c r="M75" s="59" t="s">
        <v>310</v>
      </c>
      <c r="N75" s="61"/>
      <c r="O75" s="59" t="s">
        <v>311</v>
      </c>
      <c r="P75" s="61">
        <v>12</v>
      </c>
      <c r="Q75" s="61">
        <v>2</v>
      </c>
      <c r="R75" s="61">
        <v>2</v>
      </c>
      <c r="S75" s="16">
        <f t="shared" si="6"/>
        <v>100</v>
      </c>
      <c r="T75" s="73">
        <v>38255000</v>
      </c>
      <c r="U75" s="73">
        <v>38255000</v>
      </c>
      <c r="V75" s="69" t="s">
        <v>431</v>
      </c>
    </row>
    <row r="76" spans="1:22" ht="85.5">
      <c r="A76" s="90"/>
      <c r="B76" s="97"/>
      <c r="C76" s="97"/>
      <c r="D76" s="10"/>
      <c r="E76" s="10" t="s">
        <v>202</v>
      </c>
      <c r="F76" s="10" t="s">
        <v>202</v>
      </c>
      <c r="G76" s="97"/>
      <c r="H76" s="79" t="s">
        <v>126</v>
      </c>
      <c r="I76" s="10" t="s">
        <v>125</v>
      </c>
      <c r="J76" s="11" t="s">
        <v>63</v>
      </c>
      <c r="K76" s="11" t="s">
        <v>309</v>
      </c>
      <c r="L76" s="61">
        <v>4301037</v>
      </c>
      <c r="M76" s="59" t="s">
        <v>310</v>
      </c>
      <c r="N76" s="61"/>
      <c r="O76" s="59" t="s">
        <v>312</v>
      </c>
      <c r="P76" s="61">
        <v>12</v>
      </c>
      <c r="Q76" s="62">
        <v>1</v>
      </c>
      <c r="R76" s="62">
        <v>1</v>
      </c>
      <c r="S76" s="16">
        <f t="shared" si="6"/>
        <v>100</v>
      </c>
      <c r="T76" s="73">
        <v>27950000</v>
      </c>
      <c r="U76" s="73">
        <v>27950000</v>
      </c>
      <c r="V76" s="69" t="s">
        <v>399</v>
      </c>
    </row>
    <row r="77" spans="1:22" ht="171">
      <c r="A77" s="90"/>
      <c r="B77" s="97"/>
      <c r="C77" s="97"/>
      <c r="D77" s="10"/>
      <c r="E77" s="10"/>
      <c r="F77" s="10" t="s">
        <v>202</v>
      </c>
      <c r="G77" s="97"/>
      <c r="H77" s="79" t="s">
        <v>127</v>
      </c>
      <c r="I77" s="10" t="s">
        <v>125</v>
      </c>
      <c r="J77" s="11" t="s">
        <v>63</v>
      </c>
      <c r="K77" s="11" t="s">
        <v>313</v>
      </c>
      <c r="L77" s="61">
        <v>4302075</v>
      </c>
      <c r="M77" s="59" t="s">
        <v>314</v>
      </c>
      <c r="N77" s="61"/>
      <c r="O77" s="59" t="s">
        <v>315</v>
      </c>
      <c r="P77" s="61">
        <v>25</v>
      </c>
      <c r="Q77" s="62">
        <v>2</v>
      </c>
      <c r="R77" s="62">
        <v>2</v>
      </c>
      <c r="S77" s="16">
        <f t="shared" ref="S77" si="7">(R77/Q77)*100</f>
        <v>100</v>
      </c>
      <c r="T77" s="73">
        <v>1650000</v>
      </c>
      <c r="U77" s="73">
        <v>1650000</v>
      </c>
      <c r="V77" s="69" t="s">
        <v>432</v>
      </c>
    </row>
    <row r="78" spans="1:22" ht="171">
      <c r="A78" s="90"/>
      <c r="B78" s="97"/>
      <c r="C78" s="97"/>
      <c r="D78" s="10"/>
      <c r="E78" s="10"/>
      <c r="F78" s="10" t="s">
        <v>202</v>
      </c>
      <c r="G78" s="97"/>
      <c r="H78" s="79" t="s">
        <v>128</v>
      </c>
      <c r="I78" s="10" t="s">
        <v>125</v>
      </c>
      <c r="J78" s="11" t="s">
        <v>63</v>
      </c>
      <c r="K78" s="11" t="s">
        <v>313</v>
      </c>
      <c r="L78" s="61">
        <v>4302075</v>
      </c>
      <c r="M78" s="59" t="s">
        <v>314</v>
      </c>
      <c r="N78" s="61"/>
      <c r="O78" s="59" t="s">
        <v>315</v>
      </c>
      <c r="P78" s="61">
        <v>25</v>
      </c>
      <c r="Q78" s="62">
        <v>12</v>
      </c>
      <c r="R78" s="62">
        <v>11</v>
      </c>
      <c r="S78" s="22">
        <f>(R78/Q78)*100</f>
        <v>91.666666666666657</v>
      </c>
      <c r="T78" s="73" t="s">
        <v>357</v>
      </c>
      <c r="U78" s="73"/>
      <c r="V78" s="69" t="s">
        <v>433</v>
      </c>
    </row>
    <row r="79" spans="1:22" ht="114">
      <c r="A79" s="90"/>
      <c r="B79" s="97"/>
      <c r="C79" s="97"/>
      <c r="D79" s="10"/>
      <c r="E79" s="10" t="s">
        <v>202</v>
      </c>
      <c r="F79" s="10" t="s">
        <v>202</v>
      </c>
      <c r="G79" s="97"/>
      <c r="H79" s="79" t="s">
        <v>129</v>
      </c>
      <c r="I79" s="10" t="s">
        <v>125</v>
      </c>
      <c r="J79" s="11" t="s">
        <v>63</v>
      </c>
      <c r="K79" s="11" t="s">
        <v>309</v>
      </c>
      <c r="L79" s="61">
        <v>4301037</v>
      </c>
      <c r="M79" s="59" t="s">
        <v>310</v>
      </c>
      <c r="N79" s="61"/>
      <c r="O79" s="59" t="s">
        <v>316</v>
      </c>
      <c r="P79" s="61">
        <v>12</v>
      </c>
      <c r="Q79" s="61">
        <v>2</v>
      </c>
      <c r="R79" s="61">
        <v>2</v>
      </c>
      <c r="S79" s="22">
        <f>(R79/Q79)*100</f>
        <v>100</v>
      </c>
      <c r="T79" s="73">
        <v>0</v>
      </c>
      <c r="U79" s="73">
        <v>0</v>
      </c>
      <c r="V79" s="69" t="s">
        <v>434</v>
      </c>
    </row>
    <row r="80" spans="1:22" ht="313.5">
      <c r="A80" s="90"/>
      <c r="B80" s="97"/>
      <c r="C80" s="97"/>
      <c r="D80" s="10" t="s">
        <v>202</v>
      </c>
      <c r="E80" s="10" t="s">
        <v>202</v>
      </c>
      <c r="F80" s="10" t="s">
        <v>202</v>
      </c>
      <c r="G80" s="97"/>
      <c r="H80" s="79" t="s">
        <v>130</v>
      </c>
      <c r="I80" s="10" t="s">
        <v>105</v>
      </c>
      <c r="J80" s="17" t="s">
        <v>63</v>
      </c>
      <c r="K80" s="11" t="s">
        <v>272</v>
      </c>
      <c r="L80" s="61">
        <v>3301087</v>
      </c>
      <c r="M80" s="59" t="s">
        <v>277</v>
      </c>
      <c r="N80" s="61">
        <v>330108701</v>
      </c>
      <c r="O80" s="59" t="s">
        <v>278</v>
      </c>
      <c r="P80" s="61">
        <v>18785</v>
      </c>
      <c r="Q80" s="61">
        <v>8</v>
      </c>
      <c r="R80" s="61">
        <v>8</v>
      </c>
      <c r="S80" s="16">
        <f>(R80/Q80)*100</f>
        <v>100</v>
      </c>
      <c r="T80" s="21">
        <v>9500000</v>
      </c>
      <c r="U80" s="21">
        <v>9500000</v>
      </c>
      <c r="V80" s="69" t="s">
        <v>435</v>
      </c>
    </row>
    <row r="81" spans="1:22" ht="142.5">
      <c r="A81" s="90"/>
      <c r="B81" s="97"/>
      <c r="C81" s="97"/>
      <c r="D81" s="10"/>
      <c r="E81" s="10" t="s">
        <v>202</v>
      </c>
      <c r="F81" s="10" t="s">
        <v>202</v>
      </c>
      <c r="G81" s="98"/>
      <c r="H81" s="79" t="s">
        <v>131</v>
      </c>
      <c r="I81" s="10" t="s">
        <v>105</v>
      </c>
      <c r="J81" s="11" t="s">
        <v>63</v>
      </c>
      <c r="K81" s="11" t="s">
        <v>272</v>
      </c>
      <c r="L81" s="61">
        <v>3301073</v>
      </c>
      <c r="M81" s="59" t="s">
        <v>275</v>
      </c>
      <c r="N81" s="61">
        <v>330107301</v>
      </c>
      <c r="O81" s="59" t="s">
        <v>276</v>
      </c>
      <c r="P81" s="61">
        <v>1800</v>
      </c>
      <c r="Q81" s="61">
        <v>1</v>
      </c>
      <c r="R81" s="61">
        <v>1</v>
      </c>
      <c r="S81" s="16">
        <f>(R81/Q81)*100</f>
        <v>100</v>
      </c>
      <c r="T81" s="21">
        <v>9500000</v>
      </c>
      <c r="U81" s="21">
        <v>9500000</v>
      </c>
      <c r="V81" s="69" t="s">
        <v>436</v>
      </c>
    </row>
    <row r="82" spans="1:22" ht="213.75">
      <c r="A82" s="90"/>
      <c r="B82" s="97"/>
      <c r="C82" s="97"/>
      <c r="D82" s="88"/>
      <c r="E82" s="88" t="s">
        <v>202</v>
      </c>
      <c r="F82" s="88" t="s">
        <v>202</v>
      </c>
      <c r="G82" s="96" t="s">
        <v>132</v>
      </c>
      <c r="H82" s="96" t="s">
        <v>133</v>
      </c>
      <c r="I82" s="10" t="s">
        <v>304</v>
      </c>
      <c r="J82" s="17" t="s">
        <v>284</v>
      </c>
      <c r="K82" s="17" t="s">
        <v>342</v>
      </c>
      <c r="L82" s="61">
        <v>4301004</v>
      </c>
      <c r="M82" s="59" t="s">
        <v>355</v>
      </c>
      <c r="N82" s="61"/>
      <c r="O82" s="59" t="s">
        <v>355</v>
      </c>
      <c r="P82" s="61">
        <v>12</v>
      </c>
      <c r="Q82" s="94">
        <v>4</v>
      </c>
      <c r="R82" s="94">
        <v>7</v>
      </c>
      <c r="S82" s="105">
        <f t="shared" ref="S82" si="8">(R82/Q82)*100</f>
        <v>175</v>
      </c>
      <c r="T82" s="73" t="s">
        <v>357</v>
      </c>
      <c r="U82" s="73" t="s">
        <v>357</v>
      </c>
      <c r="V82" s="69" t="s">
        <v>437</v>
      </c>
    </row>
    <row r="83" spans="1:22" ht="128.25">
      <c r="A83" s="90"/>
      <c r="B83" s="97"/>
      <c r="C83" s="97"/>
      <c r="D83" s="89"/>
      <c r="E83" s="89"/>
      <c r="F83" s="89"/>
      <c r="G83" s="97"/>
      <c r="H83" s="98"/>
      <c r="I83" s="10" t="s">
        <v>305</v>
      </c>
      <c r="J83" s="17" t="s">
        <v>63</v>
      </c>
      <c r="K83" s="17" t="s">
        <v>306</v>
      </c>
      <c r="L83" s="61">
        <v>4301004</v>
      </c>
      <c r="M83" s="59" t="s">
        <v>307</v>
      </c>
      <c r="N83" s="61">
        <v>430100401</v>
      </c>
      <c r="O83" s="59" t="s">
        <v>308</v>
      </c>
      <c r="P83" s="61">
        <v>4</v>
      </c>
      <c r="Q83" s="95"/>
      <c r="R83" s="95"/>
      <c r="S83" s="106"/>
      <c r="T83" s="73">
        <v>61672654.649999999</v>
      </c>
      <c r="U83" s="73">
        <v>61672654.649999999</v>
      </c>
      <c r="V83" s="69" t="s">
        <v>438</v>
      </c>
    </row>
    <row r="84" spans="1:22" ht="114">
      <c r="A84" s="90"/>
      <c r="B84" s="97"/>
      <c r="C84" s="97"/>
      <c r="D84" s="88"/>
      <c r="E84" s="88" t="s">
        <v>202</v>
      </c>
      <c r="F84" s="88" t="s">
        <v>202</v>
      </c>
      <c r="G84" s="97"/>
      <c r="H84" s="96" t="s">
        <v>100</v>
      </c>
      <c r="I84" s="10" t="s">
        <v>304</v>
      </c>
      <c r="J84" s="17" t="s">
        <v>284</v>
      </c>
      <c r="K84" s="17" t="s">
        <v>333</v>
      </c>
      <c r="L84" s="61">
        <v>3301068</v>
      </c>
      <c r="M84" s="59" t="s">
        <v>334</v>
      </c>
      <c r="N84" s="61"/>
      <c r="O84" s="59" t="s">
        <v>335</v>
      </c>
      <c r="P84" s="61">
        <v>10</v>
      </c>
      <c r="Q84" s="94">
        <v>3</v>
      </c>
      <c r="R84" s="94">
        <v>20</v>
      </c>
      <c r="S84" s="99">
        <f>(R84/Q84)*100</f>
        <v>666.66666666666674</v>
      </c>
      <c r="T84" s="73" t="s">
        <v>357</v>
      </c>
      <c r="U84" s="73" t="s">
        <v>357</v>
      </c>
      <c r="V84" s="69" t="s">
        <v>439</v>
      </c>
    </row>
    <row r="85" spans="1:22" ht="128.25">
      <c r="A85" s="90"/>
      <c r="B85" s="98"/>
      <c r="C85" s="98"/>
      <c r="D85" s="89"/>
      <c r="E85" s="89"/>
      <c r="F85" s="89"/>
      <c r="G85" s="98"/>
      <c r="H85" s="98"/>
      <c r="I85" s="10" t="s">
        <v>305</v>
      </c>
      <c r="J85" s="17" t="s">
        <v>63</v>
      </c>
      <c r="K85" s="17" t="s">
        <v>306</v>
      </c>
      <c r="L85" s="61">
        <v>4301004</v>
      </c>
      <c r="M85" s="59" t="s">
        <v>307</v>
      </c>
      <c r="N85" s="61">
        <v>430100401</v>
      </c>
      <c r="O85" s="59" t="s">
        <v>308</v>
      </c>
      <c r="P85" s="61">
        <v>4</v>
      </c>
      <c r="Q85" s="95"/>
      <c r="R85" s="95"/>
      <c r="S85" s="100"/>
      <c r="T85" s="73">
        <v>15000000</v>
      </c>
      <c r="U85" s="73">
        <v>15000000</v>
      </c>
      <c r="V85" s="69" t="s">
        <v>440</v>
      </c>
    </row>
    <row r="86" spans="1:22" ht="370.5">
      <c r="A86" s="90"/>
      <c r="B86" s="96" t="s">
        <v>232</v>
      </c>
      <c r="C86" s="96" t="s">
        <v>233</v>
      </c>
      <c r="D86" s="10"/>
      <c r="E86" s="10" t="s">
        <v>202</v>
      </c>
      <c r="F86" s="10" t="s">
        <v>202</v>
      </c>
      <c r="G86" s="78" t="s">
        <v>203</v>
      </c>
      <c r="H86" s="79" t="s">
        <v>204</v>
      </c>
      <c r="I86" s="10" t="s">
        <v>248</v>
      </c>
      <c r="J86" s="12"/>
      <c r="K86" s="12"/>
      <c r="L86" s="61"/>
      <c r="M86" s="59"/>
      <c r="N86" s="61"/>
      <c r="O86" s="59"/>
      <c r="P86" s="61"/>
      <c r="Q86" s="62">
        <v>8</v>
      </c>
      <c r="R86" s="61">
        <v>8</v>
      </c>
      <c r="S86" s="14">
        <f>(R86/Q86)*100</f>
        <v>100</v>
      </c>
      <c r="T86" s="75">
        <v>0</v>
      </c>
      <c r="U86" s="21">
        <v>0</v>
      </c>
      <c r="V86" s="69" t="s">
        <v>427</v>
      </c>
    </row>
    <row r="87" spans="1:22" ht="171">
      <c r="A87" s="90"/>
      <c r="B87" s="97"/>
      <c r="C87" s="97"/>
      <c r="D87" s="10"/>
      <c r="E87" s="10" t="s">
        <v>202</v>
      </c>
      <c r="F87" s="10" t="s">
        <v>202</v>
      </c>
      <c r="G87" s="79" t="s">
        <v>205</v>
      </c>
      <c r="H87" s="79" t="s">
        <v>206</v>
      </c>
      <c r="I87" s="10" t="s">
        <v>248</v>
      </c>
      <c r="J87" s="57" t="s">
        <v>63</v>
      </c>
      <c r="K87" s="57" t="s">
        <v>64</v>
      </c>
      <c r="L87" s="61">
        <v>2201030</v>
      </c>
      <c r="M87" s="59" t="s">
        <v>72</v>
      </c>
      <c r="N87" s="61">
        <v>220103300</v>
      </c>
      <c r="O87" s="59" t="s">
        <v>73</v>
      </c>
      <c r="P87" s="61">
        <v>36000</v>
      </c>
      <c r="Q87" s="63">
        <v>0</v>
      </c>
      <c r="R87" s="63">
        <v>0</v>
      </c>
      <c r="S87" s="16">
        <v>100</v>
      </c>
      <c r="T87" s="73">
        <v>0</v>
      </c>
      <c r="U87" s="73">
        <v>0</v>
      </c>
      <c r="V87" s="69" t="s">
        <v>361</v>
      </c>
    </row>
    <row r="88" spans="1:22" ht="228">
      <c r="A88" s="90"/>
      <c r="B88" s="97"/>
      <c r="C88" s="97"/>
      <c r="D88" s="10"/>
      <c r="E88" s="10" t="s">
        <v>202</v>
      </c>
      <c r="F88" s="10" t="s">
        <v>202</v>
      </c>
      <c r="G88" s="96" t="s">
        <v>207</v>
      </c>
      <c r="H88" s="79" t="s">
        <v>208</v>
      </c>
      <c r="I88" s="10" t="s">
        <v>248</v>
      </c>
      <c r="J88" s="12"/>
      <c r="K88" s="12"/>
      <c r="L88" s="61"/>
      <c r="M88" s="59"/>
      <c r="N88" s="61"/>
      <c r="O88" s="59"/>
      <c r="P88" s="61"/>
      <c r="Q88" s="63">
        <v>1</v>
      </c>
      <c r="R88" s="63">
        <v>1</v>
      </c>
      <c r="S88" s="16">
        <f>(R88/Q88)*100</f>
        <v>100</v>
      </c>
      <c r="T88" s="73">
        <v>0</v>
      </c>
      <c r="U88" s="73">
        <v>0</v>
      </c>
      <c r="V88" s="69" t="s">
        <v>395</v>
      </c>
    </row>
    <row r="89" spans="1:22" ht="299.25">
      <c r="A89" s="90"/>
      <c r="B89" s="98"/>
      <c r="C89" s="98"/>
      <c r="D89" s="10" t="s">
        <v>202</v>
      </c>
      <c r="E89" s="10" t="s">
        <v>202</v>
      </c>
      <c r="F89" s="10" t="s">
        <v>202</v>
      </c>
      <c r="G89" s="98"/>
      <c r="H89" s="79" t="s">
        <v>209</v>
      </c>
      <c r="I89" s="10" t="s">
        <v>248</v>
      </c>
      <c r="J89" s="12" t="s">
        <v>63</v>
      </c>
      <c r="K89" s="12" t="s">
        <v>255</v>
      </c>
      <c r="L89" s="61">
        <v>2201074</v>
      </c>
      <c r="M89" s="59" t="s">
        <v>256</v>
      </c>
      <c r="N89" s="61">
        <v>220107400</v>
      </c>
      <c r="O89" s="59" t="s">
        <v>257</v>
      </c>
      <c r="P89" s="61">
        <v>1814</v>
      </c>
      <c r="Q89" s="61">
        <v>1</v>
      </c>
      <c r="R89" s="61">
        <v>1</v>
      </c>
      <c r="S89" s="16">
        <f>(R89/Q89)*100</f>
        <v>100</v>
      </c>
      <c r="T89" s="73">
        <v>0</v>
      </c>
      <c r="U89" s="73">
        <v>0</v>
      </c>
      <c r="V89" s="69" t="s">
        <v>396</v>
      </c>
    </row>
    <row r="90" spans="1:22" ht="128.25">
      <c r="A90" s="90"/>
      <c r="B90" s="96" t="s">
        <v>234</v>
      </c>
      <c r="C90" s="96" t="s">
        <v>235</v>
      </c>
      <c r="D90" s="10" t="s">
        <v>202</v>
      </c>
      <c r="E90" s="10" t="s">
        <v>202</v>
      </c>
      <c r="F90" s="10" t="s">
        <v>202</v>
      </c>
      <c r="G90" s="96" t="s">
        <v>44</v>
      </c>
      <c r="H90" s="79" t="s">
        <v>43</v>
      </c>
      <c r="I90" s="10" t="s">
        <v>263</v>
      </c>
      <c r="J90" s="11"/>
      <c r="K90" s="11"/>
      <c r="L90" s="61">
        <v>1905021</v>
      </c>
      <c r="M90" s="59" t="s">
        <v>46</v>
      </c>
      <c r="N90" s="61"/>
      <c r="O90" s="59"/>
      <c r="P90" s="61"/>
      <c r="Q90" s="62">
        <v>1</v>
      </c>
      <c r="R90" s="61">
        <v>1</v>
      </c>
      <c r="S90" s="16">
        <f t="shared" ref="S90:S96" si="9">(R90/Q90)*100</f>
        <v>100</v>
      </c>
      <c r="T90" s="21">
        <v>5770000</v>
      </c>
      <c r="U90" s="21">
        <v>5770000</v>
      </c>
      <c r="V90" s="69" t="s">
        <v>400</v>
      </c>
    </row>
    <row r="91" spans="1:22" ht="128.25">
      <c r="A91" s="90"/>
      <c r="B91" s="97"/>
      <c r="C91" s="97"/>
      <c r="D91" s="10" t="s">
        <v>202</v>
      </c>
      <c r="E91" s="10" t="s">
        <v>202</v>
      </c>
      <c r="F91" s="10" t="s">
        <v>202</v>
      </c>
      <c r="G91" s="98"/>
      <c r="H91" s="79" t="s">
        <v>249</v>
      </c>
      <c r="I91" s="10" t="s">
        <v>210</v>
      </c>
      <c r="J91" s="11" t="s">
        <v>63</v>
      </c>
      <c r="K91" s="11"/>
      <c r="L91" s="61">
        <v>1905021</v>
      </c>
      <c r="M91" s="59" t="s">
        <v>285</v>
      </c>
      <c r="N91" s="61">
        <v>190502100</v>
      </c>
      <c r="O91" s="59" t="s">
        <v>286</v>
      </c>
      <c r="P91" s="61">
        <v>12</v>
      </c>
      <c r="Q91" s="62">
        <v>1</v>
      </c>
      <c r="R91" s="61">
        <v>1</v>
      </c>
      <c r="S91" s="16">
        <f t="shared" si="9"/>
        <v>100</v>
      </c>
      <c r="T91" s="21">
        <f>54990000/3</f>
        <v>18330000</v>
      </c>
      <c r="U91" s="21">
        <f>37480000/3</f>
        <v>12493333.333333334</v>
      </c>
      <c r="V91" s="69" t="s">
        <v>400</v>
      </c>
    </row>
    <row r="92" spans="1:22" ht="114">
      <c r="A92" s="90"/>
      <c r="B92" s="97"/>
      <c r="C92" s="97"/>
      <c r="D92" s="10" t="s">
        <v>202</v>
      </c>
      <c r="E92" s="10" t="s">
        <v>202</v>
      </c>
      <c r="F92" s="10" t="s">
        <v>202</v>
      </c>
      <c r="G92" s="79" t="s">
        <v>42</v>
      </c>
      <c r="H92" s="79" t="s">
        <v>287</v>
      </c>
      <c r="I92" s="10" t="s">
        <v>210</v>
      </c>
      <c r="J92" s="17" t="s">
        <v>63</v>
      </c>
      <c r="K92" s="17"/>
      <c r="L92" s="61">
        <v>1905021</v>
      </c>
      <c r="M92" s="59" t="s">
        <v>285</v>
      </c>
      <c r="N92" s="61">
        <v>190502100</v>
      </c>
      <c r="O92" s="59" t="s">
        <v>286</v>
      </c>
      <c r="P92" s="61">
        <v>12</v>
      </c>
      <c r="Q92" s="62">
        <v>1</v>
      </c>
      <c r="R92" s="61">
        <v>0.8</v>
      </c>
      <c r="S92" s="16">
        <f t="shared" si="9"/>
        <v>80</v>
      </c>
      <c r="T92" s="21">
        <f>54990000/3</f>
        <v>18330000</v>
      </c>
      <c r="U92" s="21">
        <f>37480000/3</f>
        <v>12493333.333333334</v>
      </c>
      <c r="V92" s="69" t="s">
        <v>381</v>
      </c>
    </row>
    <row r="93" spans="1:22" ht="128.25">
      <c r="A93" s="90"/>
      <c r="B93" s="97"/>
      <c r="C93" s="97"/>
      <c r="D93" s="10" t="s">
        <v>202</v>
      </c>
      <c r="E93" s="10" t="s">
        <v>202</v>
      </c>
      <c r="F93" s="10" t="s">
        <v>202</v>
      </c>
      <c r="G93" s="96" t="s">
        <v>41</v>
      </c>
      <c r="H93" s="79" t="s">
        <v>40</v>
      </c>
      <c r="I93" s="10" t="s">
        <v>45</v>
      </c>
      <c r="J93" s="11"/>
      <c r="K93" s="11"/>
      <c r="L93" s="61"/>
      <c r="M93" s="59"/>
      <c r="N93" s="61"/>
      <c r="O93" s="59"/>
      <c r="P93" s="61"/>
      <c r="Q93" s="62">
        <v>1</v>
      </c>
      <c r="R93" s="61">
        <v>1</v>
      </c>
      <c r="S93" s="16">
        <f t="shared" ref="S93" si="10">(R93/Q93)*100</f>
        <v>100</v>
      </c>
      <c r="T93" s="21">
        <v>0</v>
      </c>
      <c r="U93" s="21">
        <v>0</v>
      </c>
      <c r="V93" s="69" t="s">
        <v>400</v>
      </c>
    </row>
    <row r="94" spans="1:22" ht="85.5">
      <c r="A94" s="89"/>
      <c r="B94" s="98"/>
      <c r="C94" s="98"/>
      <c r="D94" s="10" t="s">
        <v>202</v>
      </c>
      <c r="E94" s="10" t="s">
        <v>202</v>
      </c>
      <c r="F94" s="10" t="s">
        <v>202</v>
      </c>
      <c r="G94" s="98"/>
      <c r="H94" s="79" t="s">
        <v>38</v>
      </c>
      <c r="I94" s="10" t="s">
        <v>186</v>
      </c>
      <c r="J94" s="17" t="s">
        <v>63</v>
      </c>
      <c r="K94" s="17"/>
      <c r="L94" s="61">
        <v>1905021</v>
      </c>
      <c r="M94" s="59" t="s">
        <v>285</v>
      </c>
      <c r="N94" s="61">
        <v>190502100</v>
      </c>
      <c r="O94" s="59" t="s">
        <v>286</v>
      </c>
      <c r="P94" s="61">
        <v>12</v>
      </c>
      <c r="Q94" s="62">
        <v>1</v>
      </c>
      <c r="R94" s="61">
        <v>0.8</v>
      </c>
      <c r="S94" s="16">
        <f t="shared" si="9"/>
        <v>80</v>
      </c>
      <c r="T94" s="21">
        <f>54990000/3</f>
        <v>18330000</v>
      </c>
      <c r="U94" s="21">
        <f>37480000/3</f>
        <v>12493333.333333334</v>
      </c>
      <c r="V94" s="69" t="s">
        <v>381</v>
      </c>
    </row>
    <row r="95" spans="1:22" ht="99.75">
      <c r="A95" s="88" t="s">
        <v>136</v>
      </c>
      <c r="B95" s="96" t="s">
        <v>236</v>
      </c>
      <c r="C95" s="96" t="s">
        <v>237</v>
      </c>
      <c r="D95" s="10" t="s">
        <v>202</v>
      </c>
      <c r="E95" s="10" t="s">
        <v>202</v>
      </c>
      <c r="F95" s="10" t="s">
        <v>202</v>
      </c>
      <c r="G95" s="79" t="s">
        <v>134</v>
      </c>
      <c r="H95" s="79" t="s">
        <v>135</v>
      </c>
      <c r="I95" s="10" t="s">
        <v>137</v>
      </c>
      <c r="J95" s="11" t="s">
        <v>261</v>
      </c>
      <c r="K95" s="11" t="s">
        <v>261</v>
      </c>
      <c r="L95" s="62" t="s">
        <v>261</v>
      </c>
      <c r="M95" s="59" t="s">
        <v>261</v>
      </c>
      <c r="N95" s="62" t="s">
        <v>261</v>
      </c>
      <c r="O95" s="59" t="s">
        <v>262</v>
      </c>
      <c r="P95" s="62" t="s">
        <v>261</v>
      </c>
      <c r="Q95" s="62">
        <v>1</v>
      </c>
      <c r="R95" s="61">
        <v>0</v>
      </c>
      <c r="S95" s="16">
        <f t="shared" si="9"/>
        <v>0</v>
      </c>
      <c r="T95" s="21">
        <v>0</v>
      </c>
      <c r="U95" s="21">
        <v>0</v>
      </c>
      <c r="V95" s="69" t="s">
        <v>364</v>
      </c>
    </row>
    <row r="96" spans="1:22" ht="99.75">
      <c r="A96" s="90"/>
      <c r="B96" s="97"/>
      <c r="C96" s="97"/>
      <c r="D96" s="88" t="s">
        <v>202</v>
      </c>
      <c r="E96" s="88"/>
      <c r="F96" s="88"/>
      <c r="G96" s="96" t="s">
        <v>138</v>
      </c>
      <c r="H96" s="96" t="s">
        <v>62</v>
      </c>
      <c r="I96" s="10" t="s">
        <v>106</v>
      </c>
      <c r="J96" s="17" t="s">
        <v>63</v>
      </c>
      <c r="K96" s="17" t="s">
        <v>64</v>
      </c>
      <c r="L96" s="61">
        <v>2201018</v>
      </c>
      <c r="M96" s="59" t="s">
        <v>65</v>
      </c>
      <c r="N96" s="61">
        <v>220101802</v>
      </c>
      <c r="O96" s="59" t="s">
        <v>66</v>
      </c>
      <c r="P96" s="61">
        <v>1</v>
      </c>
      <c r="Q96" s="94">
        <v>710</v>
      </c>
      <c r="R96" s="101">
        <v>710</v>
      </c>
      <c r="S96" s="103">
        <f t="shared" si="9"/>
        <v>100</v>
      </c>
      <c r="T96" s="73">
        <v>0</v>
      </c>
      <c r="U96" s="73">
        <v>0</v>
      </c>
      <c r="V96" s="69" t="s">
        <v>441</v>
      </c>
    </row>
    <row r="97" spans="1:22" ht="28.5">
      <c r="A97" s="90"/>
      <c r="B97" s="97"/>
      <c r="C97" s="97"/>
      <c r="D97" s="89"/>
      <c r="E97" s="89"/>
      <c r="F97" s="89"/>
      <c r="G97" s="97"/>
      <c r="H97" s="98"/>
      <c r="I97" s="10" t="s">
        <v>259</v>
      </c>
      <c r="J97" s="17" t="s">
        <v>261</v>
      </c>
      <c r="K97" s="17" t="s">
        <v>261</v>
      </c>
      <c r="L97" s="62" t="s">
        <v>261</v>
      </c>
      <c r="M97" s="59" t="s">
        <v>261</v>
      </c>
      <c r="N97" s="62" t="s">
        <v>261</v>
      </c>
      <c r="O97" s="59" t="s">
        <v>262</v>
      </c>
      <c r="P97" s="62" t="s">
        <v>261</v>
      </c>
      <c r="Q97" s="95"/>
      <c r="R97" s="102"/>
      <c r="S97" s="104"/>
      <c r="T97" s="73">
        <v>0</v>
      </c>
      <c r="U97" s="73">
        <v>0</v>
      </c>
      <c r="V97" s="69" t="s">
        <v>364</v>
      </c>
    </row>
    <row r="98" spans="1:22" ht="128.25">
      <c r="A98" s="90"/>
      <c r="B98" s="97"/>
      <c r="C98" s="97"/>
      <c r="D98" s="10" t="s">
        <v>202</v>
      </c>
      <c r="E98" s="10"/>
      <c r="F98" s="10"/>
      <c r="G98" s="97"/>
      <c r="H98" s="79" t="s">
        <v>139</v>
      </c>
      <c r="I98" s="10" t="s">
        <v>250</v>
      </c>
      <c r="J98" s="17" t="s">
        <v>261</v>
      </c>
      <c r="K98" s="17" t="s">
        <v>261</v>
      </c>
      <c r="L98" s="62" t="s">
        <v>261</v>
      </c>
      <c r="M98" s="59" t="s">
        <v>261</v>
      </c>
      <c r="N98" s="62" t="s">
        <v>261</v>
      </c>
      <c r="O98" s="59" t="s">
        <v>261</v>
      </c>
      <c r="P98" s="62" t="s">
        <v>261</v>
      </c>
      <c r="Q98" s="61">
        <v>12</v>
      </c>
      <c r="R98" s="61">
        <v>12</v>
      </c>
      <c r="S98" s="16">
        <f t="shared" ref="S98" si="11">(R98/Q98)*100</f>
        <v>100</v>
      </c>
      <c r="T98" s="21">
        <v>0</v>
      </c>
      <c r="U98" s="21">
        <v>0</v>
      </c>
      <c r="V98" s="69" t="s">
        <v>372</v>
      </c>
    </row>
    <row r="99" spans="1:22" ht="384.75">
      <c r="A99" s="90"/>
      <c r="B99" s="97"/>
      <c r="C99" s="97"/>
      <c r="D99" s="10" t="s">
        <v>202</v>
      </c>
      <c r="E99" s="10" t="s">
        <v>202</v>
      </c>
      <c r="F99" s="10"/>
      <c r="G99" s="97"/>
      <c r="H99" s="79" t="s">
        <v>140</v>
      </c>
      <c r="I99" s="10" t="s">
        <v>250</v>
      </c>
      <c r="J99" s="11" t="s">
        <v>63</v>
      </c>
      <c r="K99" s="11" t="s">
        <v>64</v>
      </c>
      <c r="L99" s="61">
        <v>2201074</v>
      </c>
      <c r="M99" s="59" t="s">
        <v>68</v>
      </c>
      <c r="N99" s="61">
        <v>220107400</v>
      </c>
      <c r="O99" s="59" t="s">
        <v>351</v>
      </c>
      <c r="P99" s="61">
        <v>94</v>
      </c>
      <c r="Q99" s="62">
        <v>85</v>
      </c>
      <c r="R99" s="62">
        <v>94</v>
      </c>
      <c r="S99" s="68">
        <f>(R99/Q99)*100</f>
        <v>110.58823529411765</v>
      </c>
      <c r="T99" s="73">
        <v>0</v>
      </c>
      <c r="U99" s="73">
        <v>0</v>
      </c>
      <c r="V99" s="69" t="s">
        <v>442</v>
      </c>
    </row>
    <row r="100" spans="1:22" ht="99.75">
      <c r="A100" s="90"/>
      <c r="B100" s="97"/>
      <c r="C100" s="97"/>
      <c r="D100" s="10" t="s">
        <v>202</v>
      </c>
      <c r="E100" s="10" t="s">
        <v>202</v>
      </c>
      <c r="F100" s="10" t="s">
        <v>202</v>
      </c>
      <c r="G100" s="98"/>
      <c r="H100" s="79" t="s">
        <v>141</v>
      </c>
      <c r="I100" s="10" t="s">
        <v>250</v>
      </c>
      <c r="J100" s="17" t="s">
        <v>63</v>
      </c>
      <c r="K100" s="17"/>
      <c r="L100" s="62" t="s">
        <v>289</v>
      </c>
      <c r="M100" s="59" t="s">
        <v>288</v>
      </c>
      <c r="N100" s="62" t="s">
        <v>291</v>
      </c>
      <c r="O100" s="59" t="s">
        <v>290</v>
      </c>
      <c r="P100" s="61">
        <v>1</v>
      </c>
      <c r="Q100" s="61">
        <v>1</v>
      </c>
      <c r="R100" s="61">
        <v>1</v>
      </c>
      <c r="S100" s="16">
        <f>(R100/Q100)*100</f>
        <v>100</v>
      </c>
      <c r="T100" s="74">
        <v>0</v>
      </c>
      <c r="U100" s="74">
        <v>0</v>
      </c>
      <c r="V100" s="69" t="s">
        <v>373</v>
      </c>
    </row>
    <row r="101" spans="1:22" ht="99.75">
      <c r="A101" s="90"/>
      <c r="B101" s="97"/>
      <c r="C101" s="97"/>
      <c r="D101" s="10"/>
      <c r="E101" s="10" t="s">
        <v>202</v>
      </c>
      <c r="F101" s="10" t="s">
        <v>202</v>
      </c>
      <c r="G101" s="96" t="s">
        <v>144</v>
      </c>
      <c r="H101" s="79" t="s">
        <v>145</v>
      </c>
      <c r="I101" s="10" t="s">
        <v>250</v>
      </c>
      <c r="J101" s="11" t="s">
        <v>63</v>
      </c>
      <c r="K101" s="11" t="s">
        <v>146</v>
      </c>
      <c r="L101" s="61">
        <v>2201006</v>
      </c>
      <c r="M101" s="59" t="s">
        <v>84</v>
      </c>
      <c r="N101" s="61">
        <v>220100600</v>
      </c>
      <c r="O101" s="59" t="s">
        <v>85</v>
      </c>
      <c r="P101" s="61">
        <v>54</v>
      </c>
      <c r="Q101" s="62">
        <v>1</v>
      </c>
      <c r="R101" s="62">
        <v>1</v>
      </c>
      <c r="S101" s="16">
        <f>(R101/Q101)*100</f>
        <v>100</v>
      </c>
      <c r="T101" s="73">
        <v>0</v>
      </c>
      <c r="U101" s="73">
        <v>0</v>
      </c>
      <c r="V101" s="69" t="s">
        <v>443</v>
      </c>
    </row>
    <row r="102" spans="1:22" ht="99.75">
      <c r="A102" s="90"/>
      <c r="B102" s="97"/>
      <c r="C102" s="97"/>
      <c r="D102" s="88"/>
      <c r="E102" s="88" t="s">
        <v>202</v>
      </c>
      <c r="F102" s="88" t="s">
        <v>202</v>
      </c>
      <c r="G102" s="97"/>
      <c r="H102" s="96" t="s">
        <v>142</v>
      </c>
      <c r="I102" s="10" t="s">
        <v>106</v>
      </c>
      <c r="J102" s="11" t="s">
        <v>63</v>
      </c>
      <c r="K102" s="11" t="s">
        <v>146</v>
      </c>
      <c r="L102" s="61">
        <v>2201006</v>
      </c>
      <c r="M102" s="59" t="s">
        <v>84</v>
      </c>
      <c r="N102" s="61">
        <v>220100600</v>
      </c>
      <c r="O102" s="59" t="s">
        <v>85</v>
      </c>
      <c r="P102" s="62">
        <v>1</v>
      </c>
      <c r="Q102" s="94">
        <v>1</v>
      </c>
      <c r="R102" s="94">
        <v>1</v>
      </c>
      <c r="S102" s="105">
        <f>(R102/Q102)*100</f>
        <v>100</v>
      </c>
      <c r="T102" s="73">
        <v>11540000</v>
      </c>
      <c r="U102" s="73">
        <v>11540000</v>
      </c>
      <c r="V102" s="69" t="s">
        <v>374</v>
      </c>
    </row>
    <row r="103" spans="1:22" ht="85.5">
      <c r="A103" s="90"/>
      <c r="B103" s="97"/>
      <c r="C103" s="97"/>
      <c r="D103" s="89"/>
      <c r="E103" s="89"/>
      <c r="F103" s="89"/>
      <c r="G103" s="97"/>
      <c r="H103" s="98"/>
      <c r="I103" s="10" t="s">
        <v>105</v>
      </c>
      <c r="J103" s="17" t="s">
        <v>63</v>
      </c>
      <c r="K103" s="17" t="s">
        <v>272</v>
      </c>
      <c r="L103" s="61">
        <v>3301085</v>
      </c>
      <c r="M103" s="59" t="s">
        <v>273</v>
      </c>
      <c r="N103" s="61">
        <v>330108500</v>
      </c>
      <c r="O103" s="59" t="s">
        <v>274</v>
      </c>
      <c r="P103" s="61">
        <v>270958</v>
      </c>
      <c r="Q103" s="95"/>
      <c r="R103" s="95"/>
      <c r="S103" s="106"/>
      <c r="T103" s="73">
        <v>11540000</v>
      </c>
      <c r="U103" s="73">
        <v>11540000</v>
      </c>
      <c r="V103" s="69" t="s">
        <v>359</v>
      </c>
    </row>
    <row r="104" spans="1:22" ht="313.5">
      <c r="A104" s="90"/>
      <c r="B104" s="97"/>
      <c r="C104" s="97"/>
      <c r="D104" s="10" t="s">
        <v>202</v>
      </c>
      <c r="E104" s="10" t="s">
        <v>202</v>
      </c>
      <c r="F104" s="10" t="s">
        <v>202</v>
      </c>
      <c r="G104" s="98"/>
      <c r="H104" s="79" t="s">
        <v>143</v>
      </c>
      <c r="I104" s="10" t="s">
        <v>250</v>
      </c>
      <c r="J104" s="11"/>
      <c r="K104" s="11"/>
      <c r="L104" s="61"/>
      <c r="M104" s="59"/>
      <c r="N104" s="61"/>
      <c r="O104" s="59"/>
      <c r="P104" s="61"/>
      <c r="Q104" s="61">
        <v>500</v>
      </c>
      <c r="R104" s="62">
        <v>454</v>
      </c>
      <c r="S104" s="22">
        <f>(R104/Q104)*100</f>
        <v>90.8</v>
      </c>
      <c r="T104" s="73">
        <v>0</v>
      </c>
      <c r="U104" s="73">
        <v>0</v>
      </c>
      <c r="V104" s="69" t="s">
        <v>444</v>
      </c>
    </row>
    <row r="105" spans="1:22" ht="85.5">
      <c r="A105" s="90"/>
      <c r="B105" s="97"/>
      <c r="C105" s="97"/>
      <c r="D105" s="10"/>
      <c r="E105" s="10" t="s">
        <v>202</v>
      </c>
      <c r="F105" s="10" t="s">
        <v>202</v>
      </c>
      <c r="G105" s="96" t="s">
        <v>147</v>
      </c>
      <c r="H105" s="79" t="s">
        <v>148</v>
      </c>
      <c r="I105" s="10" t="s">
        <v>250</v>
      </c>
      <c r="J105" s="4"/>
      <c r="K105" s="4"/>
      <c r="L105" s="61"/>
      <c r="M105" s="61"/>
      <c r="N105" s="61"/>
      <c r="O105" s="61"/>
      <c r="P105" s="61"/>
      <c r="Q105" s="62">
        <v>1</v>
      </c>
      <c r="R105" s="62">
        <v>1</v>
      </c>
      <c r="S105" s="16">
        <f t="shared" ref="S105:S110" si="12">(R105/Q105)*100</f>
        <v>100</v>
      </c>
      <c r="T105" s="73">
        <v>0</v>
      </c>
      <c r="U105" s="73">
        <v>0</v>
      </c>
      <c r="V105" s="69" t="s">
        <v>445</v>
      </c>
    </row>
    <row r="106" spans="1:22" ht="185.25">
      <c r="A106" s="90"/>
      <c r="B106" s="97"/>
      <c r="C106" s="97"/>
      <c r="D106" s="10"/>
      <c r="E106" s="10" t="s">
        <v>202</v>
      </c>
      <c r="F106" s="10" t="s">
        <v>202</v>
      </c>
      <c r="G106" s="97"/>
      <c r="H106" s="79" t="s">
        <v>149</v>
      </c>
      <c r="I106" s="10" t="s">
        <v>250</v>
      </c>
      <c r="J106" s="4"/>
      <c r="K106" s="4"/>
      <c r="L106" s="61"/>
      <c r="M106" s="61"/>
      <c r="N106" s="61"/>
      <c r="O106" s="61"/>
      <c r="P106" s="61"/>
      <c r="Q106" s="62">
        <v>54</v>
      </c>
      <c r="R106" s="62">
        <v>54</v>
      </c>
      <c r="S106" s="16">
        <f t="shared" si="12"/>
        <v>100</v>
      </c>
      <c r="T106" s="73">
        <v>0</v>
      </c>
      <c r="U106" s="73">
        <v>0</v>
      </c>
      <c r="V106" s="69" t="s">
        <v>398</v>
      </c>
    </row>
    <row r="107" spans="1:22" ht="71.25">
      <c r="A107" s="90"/>
      <c r="B107" s="97"/>
      <c r="C107" s="97"/>
      <c r="D107" s="10" t="s">
        <v>202</v>
      </c>
      <c r="E107" s="10" t="s">
        <v>202</v>
      </c>
      <c r="F107" s="10" t="s">
        <v>202</v>
      </c>
      <c r="G107" s="98"/>
      <c r="H107" s="79" t="s">
        <v>150</v>
      </c>
      <c r="I107" s="10" t="s">
        <v>250</v>
      </c>
      <c r="J107" s="4"/>
      <c r="K107" s="4"/>
      <c r="L107" s="61"/>
      <c r="M107" s="61"/>
      <c r="N107" s="61"/>
      <c r="O107" s="61"/>
      <c r="P107" s="61"/>
      <c r="Q107" s="62">
        <v>54</v>
      </c>
      <c r="R107" s="62">
        <v>54</v>
      </c>
      <c r="S107" s="16">
        <f t="shared" si="12"/>
        <v>100</v>
      </c>
      <c r="T107" s="73">
        <v>0</v>
      </c>
      <c r="U107" s="73">
        <v>0</v>
      </c>
      <c r="V107" s="69" t="s">
        <v>362</v>
      </c>
    </row>
    <row r="108" spans="1:22" ht="171">
      <c r="A108" s="90"/>
      <c r="B108" s="97"/>
      <c r="C108" s="97"/>
      <c r="D108" s="10" t="s">
        <v>202</v>
      </c>
      <c r="E108" s="10" t="s">
        <v>202</v>
      </c>
      <c r="F108" s="10" t="s">
        <v>202</v>
      </c>
      <c r="G108" s="96" t="s">
        <v>151</v>
      </c>
      <c r="H108" s="79" t="s">
        <v>152</v>
      </c>
      <c r="I108" s="10" t="s">
        <v>211</v>
      </c>
      <c r="J108" s="11" t="s">
        <v>340</v>
      </c>
      <c r="K108" s="11" t="s">
        <v>251</v>
      </c>
      <c r="L108" s="61">
        <v>452001</v>
      </c>
      <c r="M108" s="59" t="s">
        <v>252</v>
      </c>
      <c r="N108" s="61">
        <v>45200109</v>
      </c>
      <c r="O108" s="59" t="s">
        <v>341</v>
      </c>
      <c r="P108" s="61">
        <v>12</v>
      </c>
      <c r="Q108" s="62">
        <v>12</v>
      </c>
      <c r="R108" s="62">
        <v>4</v>
      </c>
      <c r="S108" s="22">
        <f t="shared" si="12"/>
        <v>33.333333333333329</v>
      </c>
      <c r="T108" s="73">
        <v>57630000</v>
      </c>
      <c r="U108" s="73">
        <v>57630000</v>
      </c>
      <c r="V108" s="69" t="s">
        <v>375</v>
      </c>
    </row>
    <row r="109" spans="1:22" ht="270.75">
      <c r="A109" s="89"/>
      <c r="B109" s="98"/>
      <c r="C109" s="98"/>
      <c r="D109" s="10"/>
      <c r="E109" s="10" t="s">
        <v>202</v>
      </c>
      <c r="F109" s="10" t="s">
        <v>202</v>
      </c>
      <c r="G109" s="98"/>
      <c r="H109" s="79" t="s">
        <v>154</v>
      </c>
      <c r="I109" s="10" t="s">
        <v>211</v>
      </c>
      <c r="J109" s="11" t="s">
        <v>340</v>
      </c>
      <c r="K109" s="11" t="s">
        <v>251</v>
      </c>
      <c r="L109" s="61">
        <v>452001</v>
      </c>
      <c r="M109" s="59" t="s">
        <v>252</v>
      </c>
      <c r="N109" s="61">
        <v>45200109</v>
      </c>
      <c r="O109" s="59" t="s">
        <v>341</v>
      </c>
      <c r="P109" s="61">
        <v>12</v>
      </c>
      <c r="Q109" s="62">
        <v>12</v>
      </c>
      <c r="R109" s="62">
        <v>12</v>
      </c>
      <c r="S109" s="68">
        <f t="shared" si="12"/>
        <v>100</v>
      </c>
      <c r="T109" s="73">
        <v>4000000</v>
      </c>
      <c r="U109" s="73">
        <v>4000000</v>
      </c>
      <c r="V109" s="69" t="s">
        <v>446</v>
      </c>
    </row>
    <row r="110" spans="1:22" ht="82.9" customHeight="1">
      <c r="A110" s="88" t="s">
        <v>155</v>
      </c>
      <c r="B110" s="96" t="s">
        <v>238</v>
      </c>
      <c r="C110" s="96" t="s">
        <v>239</v>
      </c>
      <c r="D110" s="88"/>
      <c r="E110" s="88"/>
      <c r="F110" s="88" t="s">
        <v>202</v>
      </c>
      <c r="G110" s="96" t="s">
        <v>156</v>
      </c>
      <c r="H110" s="96" t="s">
        <v>157</v>
      </c>
      <c r="I110" s="10" t="s">
        <v>186</v>
      </c>
      <c r="J110" s="11" t="s">
        <v>63</v>
      </c>
      <c r="K110" s="11"/>
      <c r="L110" s="61">
        <v>4102038</v>
      </c>
      <c r="M110" s="59" t="s">
        <v>299</v>
      </c>
      <c r="N110" s="61">
        <v>410203800</v>
      </c>
      <c r="O110" s="59" t="s">
        <v>300</v>
      </c>
      <c r="P110" s="61">
        <v>40</v>
      </c>
      <c r="Q110" s="94">
        <v>1</v>
      </c>
      <c r="R110" s="94">
        <v>1</v>
      </c>
      <c r="S110" s="105">
        <f t="shared" si="12"/>
        <v>100</v>
      </c>
      <c r="T110" s="73">
        <v>2885000</v>
      </c>
      <c r="U110" s="73">
        <v>2885000</v>
      </c>
      <c r="V110" s="69" t="s">
        <v>365</v>
      </c>
    </row>
    <row r="111" spans="1:22" ht="28.5">
      <c r="A111" s="90"/>
      <c r="B111" s="97"/>
      <c r="C111" s="97"/>
      <c r="D111" s="89"/>
      <c r="E111" s="89"/>
      <c r="F111" s="89"/>
      <c r="G111" s="98"/>
      <c r="H111" s="98"/>
      <c r="I111" s="10" t="s">
        <v>259</v>
      </c>
      <c r="J111" s="17" t="s">
        <v>261</v>
      </c>
      <c r="K111" s="17" t="s">
        <v>261</v>
      </c>
      <c r="L111" s="62" t="s">
        <v>261</v>
      </c>
      <c r="M111" s="59" t="s">
        <v>261</v>
      </c>
      <c r="N111" s="62" t="s">
        <v>261</v>
      </c>
      <c r="O111" s="59" t="s">
        <v>261</v>
      </c>
      <c r="P111" s="62" t="s">
        <v>261</v>
      </c>
      <c r="Q111" s="95"/>
      <c r="R111" s="95"/>
      <c r="S111" s="106"/>
      <c r="T111" s="73">
        <v>0</v>
      </c>
      <c r="U111" s="73">
        <v>0</v>
      </c>
      <c r="V111" s="69" t="s">
        <v>364</v>
      </c>
    </row>
    <row r="112" spans="1:22" ht="110.45" customHeight="1">
      <c r="A112" s="90"/>
      <c r="B112" s="97"/>
      <c r="C112" s="97"/>
      <c r="D112" s="88"/>
      <c r="E112" s="88"/>
      <c r="F112" s="88" t="s">
        <v>202</v>
      </c>
      <c r="G112" s="96" t="s">
        <v>158</v>
      </c>
      <c r="H112" s="96" t="s">
        <v>159</v>
      </c>
      <c r="I112" s="10" t="s">
        <v>210</v>
      </c>
      <c r="J112" s="17" t="s">
        <v>63</v>
      </c>
      <c r="K112" s="17"/>
      <c r="L112" s="61">
        <v>4102038</v>
      </c>
      <c r="M112" s="59" t="s">
        <v>299</v>
      </c>
      <c r="N112" s="61">
        <v>410203800</v>
      </c>
      <c r="O112" s="59" t="s">
        <v>300</v>
      </c>
      <c r="P112" s="61">
        <v>40</v>
      </c>
      <c r="Q112" s="94">
        <v>1</v>
      </c>
      <c r="R112" s="94">
        <v>1</v>
      </c>
      <c r="S112" s="105">
        <f>(R112/Q112)*100</f>
        <v>100</v>
      </c>
      <c r="T112" s="73">
        <v>0</v>
      </c>
      <c r="U112" s="73">
        <v>0</v>
      </c>
      <c r="V112" s="69" t="s">
        <v>453</v>
      </c>
    </row>
    <row r="113" spans="1:22" ht="28.5">
      <c r="A113" s="90"/>
      <c r="B113" s="97"/>
      <c r="C113" s="97"/>
      <c r="D113" s="89"/>
      <c r="E113" s="89"/>
      <c r="F113" s="89"/>
      <c r="G113" s="98"/>
      <c r="H113" s="98"/>
      <c r="I113" s="10" t="s">
        <v>259</v>
      </c>
      <c r="J113" s="17" t="s">
        <v>261</v>
      </c>
      <c r="K113" s="17" t="s">
        <v>261</v>
      </c>
      <c r="L113" s="62" t="s">
        <v>261</v>
      </c>
      <c r="M113" s="59" t="s">
        <v>261</v>
      </c>
      <c r="N113" s="62" t="s">
        <v>261</v>
      </c>
      <c r="O113" s="59" t="s">
        <v>261</v>
      </c>
      <c r="P113" s="62" t="s">
        <v>261</v>
      </c>
      <c r="Q113" s="95"/>
      <c r="R113" s="95"/>
      <c r="S113" s="106"/>
      <c r="T113" s="73">
        <v>0</v>
      </c>
      <c r="U113" s="73">
        <v>0</v>
      </c>
      <c r="V113" s="69" t="s">
        <v>364</v>
      </c>
    </row>
    <row r="114" spans="1:22" ht="103.9" customHeight="1">
      <c r="A114" s="90"/>
      <c r="B114" s="97"/>
      <c r="C114" s="97"/>
      <c r="D114" s="10" t="s">
        <v>202</v>
      </c>
      <c r="E114" s="10" t="s">
        <v>202</v>
      </c>
      <c r="F114" s="10" t="s">
        <v>202</v>
      </c>
      <c r="G114" s="79" t="s">
        <v>160</v>
      </c>
      <c r="H114" s="79" t="s">
        <v>161</v>
      </c>
      <c r="I114" s="10" t="s">
        <v>383</v>
      </c>
      <c r="J114" s="11" t="s">
        <v>253</v>
      </c>
      <c r="K114" s="11" t="s">
        <v>254</v>
      </c>
      <c r="L114" s="61">
        <v>4501024</v>
      </c>
      <c r="M114" s="59" t="s">
        <v>167</v>
      </c>
      <c r="N114" s="62" t="s">
        <v>168</v>
      </c>
      <c r="O114" s="59" t="s">
        <v>169</v>
      </c>
      <c r="P114" s="61">
        <v>10</v>
      </c>
      <c r="Q114" s="62">
        <v>1</v>
      </c>
      <c r="R114" s="62">
        <v>1</v>
      </c>
      <c r="S114" s="16">
        <f t="shared" ref="S114:S128" si="13">(R114/Q114)*100</f>
        <v>100</v>
      </c>
      <c r="T114" s="73" t="s">
        <v>357</v>
      </c>
      <c r="U114" s="73" t="s">
        <v>358</v>
      </c>
      <c r="V114" s="69" t="s">
        <v>382</v>
      </c>
    </row>
    <row r="115" spans="1:22" ht="97.9" customHeight="1">
      <c r="A115" s="90"/>
      <c r="B115" s="97"/>
      <c r="C115" s="97"/>
      <c r="D115" s="10" t="s">
        <v>202</v>
      </c>
      <c r="E115" s="10" t="s">
        <v>202</v>
      </c>
      <c r="F115" s="10" t="s">
        <v>202</v>
      </c>
      <c r="G115" s="96" t="s">
        <v>162</v>
      </c>
      <c r="H115" s="79" t="s">
        <v>163</v>
      </c>
      <c r="I115" s="10" t="s">
        <v>137</v>
      </c>
      <c r="J115" s="11" t="s">
        <v>261</v>
      </c>
      <c r="K115" s="11" t="s">
        <v>261</v>
      </c>
      <c r="L115" s="62" t="s">
        <v>261</v>
      </c>
      <c r="M115" s="59" t="s">
        <v>261</v>
      </c>
      <c r="N115" s="62" t="s">
        <v>261</v>
      </c>
      <c r="O115" s="59" t="s">
        <v>261</v>
      </c>
      <c r="P115" s="62" t="s">
        <v>261</v>
      </c>
      <c r="Q115" s="64">
        <v>1</v>
      </c>
      <c r="R115" s="64">
        <v>0</v>
      </c>
      <c r="S115" s="16">
        <f t="shared" si="13"/>
        <v>0</v>
      </c>
      <c r="T115" s="73">
        <v>0</v>
      </c>
      <c r="U115" s="73">
        <v>0</v>
      </c>
      <c r="V115" s="69" t="s">
        <v>364</v>
      </c>
    </row>
    <row r="116" spans="1:22" ht="71.25">
      <c r="A116" s="90"/>
      <c r="B116" s="97"/>
      <c r="C116" s="97"/>
      <c r="D116" s="10" t="s">
        <v>202</v>
      </c>
      <c r="E116" s="10" t="s">
        <v>202</v>
      </c>
      <c r="F116" s="10" t="s">
        <v>202</v>
      </c>
      <c r="G116" s="98"/>
      <c r="H116" s="79" t="s">
        <v>164</v>
      </c>
      <c r="I116" s="10" t="s">
        <v>137</v>
      </c>
      <c r="J116" s="17" t="s">
        <v>261</v>
      </c>
      <c r="K116" s="17" t="s">
        <v>261</v>
      </c>
      <c r="L116" s="62" t="s">
        <v>261</v>
      </c>
      <c r="M116" s="59" t="s">
        <v>261</v>
      </c>
      <c r="N116" s="62" t="s">
        <v>261</v>
      </c>
      <c r="O116" s="59" t="s">
        <v>261</v>
      </c>
      <c r="P116" s="62" t="s">
        <v>261</v>
      </c>
      <c r="Q116" s="64">
        <v>1</v>
      </c>
      <c r="R116" s="64">
        <v>0</v>
      </c>
      <c r="S116" s="16">
        <f t="shared" si="13"/>
        <v>0</v>
      </c>
      <c r="T116" s="73">
        <v>0</v>
      </c>
      <c r="U116" s="73">
        <v>0</v>
      </c>
      <c r="V116" s="69" t="s">
        <v>364</v>
      </c>
    </row>
    <row r="117" spans="1:22" ht="171">
      <c r="A117" s="90"/>
      <c r="B117" s="98"/>
      <c r="C117" s="98"/>
      <c r="D117" s="10" t="s">
        <v>202</v>
      </c>
      <c r="E117" s="10" t="s">
        <v>202</v>
      </c>
      <c r="F117" s="10" t="s">
        <v>202</v>
      </c>
      <c r="G117" s="79" t="s">
        <v>165</v>
      </c>
      <c r="H117" s="79" t="s">
        <v>166</v>
      </c>
      <c r="I117" s="10" t="s">
        <v>153</v>
      </c>
      <c r="J117" s="11" t="s">
        <v>253</v>
      </c>
      <c r="K117" s="11" t="s">
        <v>254</v>
      </c>
      <c r="L117" s="61">
        <v>4501024</v>
      </c>
      <c r="M117" s="59" t="s">
        <v>167</v>
      </c>
      <c r="N117" s="62" t="s">
        <v>168</v>
      </c>
      <c r="O117" s="59" t="s">
        <v>169</v>
      </c>
      <c r="P117" s="61">
        <v>10</v>
      </c>
      <c r="Q117" s="61">
        <v>1</v>
      </c>
      <c r="R117" s="61">
        <v>1</v>
      </c>
      <c r="S117" s="16">
        <f t="shared" si="13"/>
        <v>100</v>
      </c>
      <c r="T117" s="73">
        <v>3000000</v>
      </c>
      <c r="U117" s="73">
        <v>3000000</v>
      </c>
      <c r="V117" s="69" t="s">
        <v>447</v>
      </c>
    </row>
    <row r="118" spans="1:22" ht="71.25">
      <c r="A118" s="90"/>
      <c r="B118" s="96" t="s">
        <v>240</v>
      </c>
      <c r="C118" s="96" t="s">
        <v>241</v>
      </c>
      <c r="D118" s="10"/>
      <c r="E118" s="10" t="s">
        <v>202</v>
      </c>
      <c r="F118" s="10" t="s">
        <v>202</v>
      </c>
      <c r="G118" s="79" t="s">
        <v>170</v>
      </c>
      <c r="H118" s="79" t="s">
        <v>345</v>
      </c>
      <c r="I118" s="10" t="s">
        <v>210</v>
      </c>
      <c r="J118" s="11" t="s">
        <v>63</v>
      </c>
      <c r="K118" s="11"/>
      <c r="L118" s="61">
        <v>3604006</v>
      </c>
      <c r="M118" s="59" t="s">
        <v>301</v>
      </c>
      <c r="N118" s="61" t="s">
        <v>302</v>
      </c>
      <c r="O118" s="59" t="s">
        <v>278</v>
      </c>
      <c r="P118" s="61">
        <v>800</v>
      </c>
      <c r="Q118" s="61">
        <v>12</v>
      </c>
      <c r="R118" s="61">
        <v>12</v>
      </c>
      <c r="S118" s="22">
        <f t="shared" si="13"/>
        <v>100</v>
      </c>
      <c r="T118" s="73">
        <f>2250000*8/4</f>
        <v>4500000</v>
      </c>
      <c r="U118" s="73">
        <f>14670000/4</f>
        <v>3667500</v>
      </c>
      <c r="V118" s="69" t="s">
        <v>448</v>
      </c>
    </row>
    <row r="119" spans="1:22" ht="99.75">
      <c r="A119" s="90"/>
      <c r="B119" s="97"/>
      <c r="C119" s="97"/>
      <c r="D119" s="10"/>
      <c r="E119" s="10" t="s">
        <v>202</v>
      </c>
      <c r="F119" s="10" t="s">
        <v>202</v>
      </c>
      <c r="G119" s="79" t="s">
        <v>171</v>
      </c>
      <c r="H119" s="79" t="s">
        <v>346</v>
      </c>
      <c r="I119" s="10" t="s">
        <v>210</v>
      </c>
      <c r="J119" s="17" t="s">
        <v>63</v>
      </c>
      <c r="K119" s="17"/>
      <c r="L119" s="61">
        <v>3604006</v>
      </c>
      <c r="M119" s="59" t="s">
        <v>301</v>
      </c>
      <c r="N119" s="61" t="s">
        <v>302</v>
      </c>
      <c r="O119" s="59" t="s">
        <v>278</v>
      </c>
      <c r="P119" s="61">
        <v>800</v>
      </c>
      <c r="Q119" s="61">
        <v>1</v>
      </c>
      <c r="R119" s="61">
        <v>0.7</v>
      </c>
      <c r="S119" s="16">
        <f t="shared" si="13"/>
        <v>70</v>
      </c>
      <c r="T119" s="73">
        <f>2250000*8/4</f>
        <v>4500000</v>
      </c>
      <c r="U119" s="73">
        <f>14670000/4</f>
        <v>3667500</v>
      </c>
      <c r="V119" s="69" t="s">
        <v>454</v>
      </c>
    </row>
    <row r="120" spans="1:22" ht="213.75">
      <c r="A120" s="90"/>
      <c r="B120" s="97"/>
      <c r="C120" s="97"/>
      <c r="D120" s="10"/>
      <c r="E120" s="10" t="s">
        <v>202</v>
      </c>
      <c r="F120" s="10" t="s">
        <v>202</v>
      </c>
      <c r="G120" s="96" t="s">
        <v>172</v>
      </c>
      <c r="H120" s="79" t="s">
        <v>173</v>
      </c>
      <c r="I120" s="10" t="s">
        <v>210</v>
      </c>
      <c r="J120" s="17" t="s">
        <v>63</v>
      </c>
      <c r="K120" s="17"/>
      <c r="L120" s="61">
        <v>3604006</v>
      </c>
      <c r="M120" s="59" t="s">
        <v>301</v>
      </c>
      <c r="N120" s="61" t="s">
        <v>302</v>
      </c>
      <c r="O120" s="59" t="s">
        <v>278</v>
      </c>
      <c r="P120" s="61">
        <v>800</v>
      </c>
      <c r="Q120" s="61">
        <v>1</v>
      </c>
      <c r="R120" s="61">
        <v>1</v>
      </c>
      <c r="S120" s="16">
        <f t="shared" si="13"/>
        <v>100</v>
      </c>
      <c r="T120" s="73">
        <v>0</v>
      </c>
      <c r="U120" s="73">
        <v>0</v>
      </c>
      <c r="V120" s="69" t="s">
        <v>449</v>
      </c>
    </row>
    <row r="121" spans="1:22" ht="142.5">
      <c r="A121" s="90"/>
      <c r="B121" s="97"/>
      <c r="C121" s="97"/>
      <c r="D121" s="10"/>
      <c r="E121" s="10" t="s">
        <v>202</v>
      </c>
      <c r="F121" s="10" t="s">
        <v>202</v>
      </c>
      <c r="G121" s="98"/>
      <c r="H121" s="79" t="s">
        <v>174</v>
      </c>
      <c r="I121" s="10" t="s">
        <v>210</v>
      </c>
      <c r="J121" s="17" t="s">
        <v>63</v>
      </c>
      <c r="K121" s="17"/>
      <c r="L121" s="61">
        <v>3604006</v>
      </c>
      <c r="M121" s="59" t="s">
        <v>301</v>
      </c>
      <c r="N121" s="61" t="s">
        <v>302</v>
      </c>
      <c r="O121" s="59" t="s">
        <v>278</v>
      </c>
      <c r="P121" s="61">
        <v>800</v>
      </c>
      <c r="Q121" s="61">
        <v>1</v>
      </c>
      <c r="R121" s="61">
        <v>1</v>
      </c>
      <c r="S121" s="16">
        <f t="shared" si="13"/>
        <v>100</v>
      </c>
      <c r="T121" s="73">
        <f>2250000*8/4</f>
        <v>4500000</v>
      </c>
      <c r="U121" s="73">
        <f>14670000/4</f>
        <v>3667500</v>
      </c>
      <c r="V121" s="69" t="s">
        <v>455</v>
      </c>
    </row>
    <row r="122" spans="1:22" ht="213.75">
      <c r="A122" s="90"/>
      <c r="B122" s="97"/>
      <c r="C122" s="97"/>
      <c r="D122" s="10"/>
      <c r="E122" s="10" t="s">
        <v>202</v>
      </c>
      <c r="F122" s="10" t="s">
        <v>202</v>
      </c>
      <c r="G122" s="96" t="s">
        <v>175</v>
      </c>
      <c r="H122" s="79" t="s">
        <v>173</v>
      </c>
      <c r="I122" s="10" t="s">
        <v>210</v>
      </c>
      <c r="J122" s="17" t="s">
        <v>63</v>
      </c>
      <c r="K122" s="17"/>
      <c r="L122" s="61">
        <v>3604006</v>
      </c>
      <c r="M122" s="59" t="s">
        <v>301</v>
      </c>
      <c r="N122" s="61" t="s">
        <v>302</v>
      </c>
      <c r="O122" s="59" t="s">
        <v>278</v>
      </c>
      <c r="P122" s="61">
        <v>800</v>
      </c>
      <c r="Q122" s="61">
        <v>1</v>
      </c>
      <c r="R122" s="61">
        <v>1</v>
      </c>
      <c r="S122" s="16">
        <f t="shared" si="13"/>
        <v>100</v>
      </c>
      <c r="T122" s="73">
        <v>0</v>
      </c>
      <c r="U122" s="73">
        <v>0</v>
      </c>
      <c r="V122" s="69" t="s">
        <v>449</v>
      </c>
    </row>
    <row r="123" spans="1:22" ht="142.5">
      <c r="A123" s="90"/>
      <c r="B123" s="97"/>
      <c r="C123" s="97"/>
      <c r="D123" s="10"/>
      <c r="E123" s="10" t="s">
        <v>202</v>
      </c>
      <c r="F123" s="10" t="s">
        <v>202</v>
      </c>
      <c r="G123" s="98"/>
      <c r="H123" s="79" t="s">
        <v>176</v>
      </c>
      <c r="I123" s="10" t="s">
        <v>210</v>
      </c>
      <c r="J123" s="17" t="s">
        <v>63</v>
      </c>
      <c r="K123" s="17"/>
      <c r="L123" s="61">
        <v>3604006</v>
      </c>
      <c r="M123" s="59" t="s">
        <v>301</v>
      </c>
      <c r="N123" s="61" t="s">
        <v>302</v>
      </c>
      <c r="O123" s="59" t="s">
        <v>278</v>
      </c>
      <c r="P123" s="61">
        <v>800</v>
      </c>
      <c r="Q123" s="61">
        <v>1</v>
      </c>
      <c r="R123" s="61">
        <v>1</v>
      </c>
      <c r="S123" s="16">
        <f t="shared" si="13"/>
        <v>100</v>
      </c>
      <c r="T123" s="73">
        <f>2250000*8/4</f>
        <v>4500000</v>
      </c>
      <c r="U123" s="73">
        <f>14670000/4</f>
        <v>3667500</v>
      </c>
      <c r="V123" s="69" t="s">
        <v>455</v>
      </c>
    </row>
    <row r="124" spans="1:22" ht="114">
      <c r="A124" s="90"/>
      <c r="B124" s="97"/>
      <c r="C124" s="97"/>
      <c r="D124" s="10"/>
      <c r="E124" s="10" t="s">
        <v>202</v>
      </c>
      <c r="F124" s="10" t="s">
        <v>202</v>
      </c>
      <c r="G124" s="79" t="s">
        <v>177</v>
      </c>
      <c r="H124" s="79" t="s">
        <v>178</v>
      </c>
      <c r="I124" s="10" t="s">
        <v>210</v>
      </c>
      <c r="J124" s="17" t="s">
        <v>63</v>
      </c>
      <c r="K124" s="17"/>
      <c r="L124" s="61">
        <v>3604006</v>
      </c>
      <c r="M124" s="59" t="s">
        <v>301</v>
      </c>
      <c r="N124" s="61" t="s">
        <v>302</v>
      </c>
      <c r="O124" s="59" t="s">
        <v>278</v>
      </c>
      <c r="P124" s="61">
        <v>800</v>
      </c>
      <c r="Q124" s="61">
        <v>1</v>
      </c>
      <c r="R124" s="61">
        <v>0.7</v>
      </c>
      <c r="S124" s="16">
        <f t="shared" si="13"/>
        <v>70</v>
      </c>
      <c r="T124" s="73">
        <f>2250000*8/4</f>
        <v>4500000</v>
      </c>
      <c r="U124" s="73">
        <f>14670000/4</f>
        <v>3667500</v>
      </c>
      <c r="V124" s="69" t="s">
        <v>454</v>
      </c>
    </row>
    <row r="125" spans="1:22" ht="99.75">
      <c r="A125" s="90"/>
      <c r="B125" s="97"/>
      <c r="C125" s="97"/>
      <c r="D125" s="10" t="s">
        <v>202</v>
      </c>
      <c r="E125" s="10" t="s">
        <v>202</v>
      </c>
      <c r="F125" s="10" t="s">
        <v>202</v>
      </c>
      <c r="G125" s="79" t="s">
        <v>179</v>
      </c>
      <c r="H125" s="79" t="s">
        <v>180</v>
      </c>
      <c r="I125" s="10" t="s">
        <v>184</v>
      </c>
      <c r="J125" s="11" t="s">
        <v>261</v>
      </c>
      <c r="K125" s="11" t="s">
        <v>261</v>
      </c>
      <c r="L125" s="62" t="s">
        <v>261</v>
      </c>
      <c r="M125" s="59" t="s">
        <v>261</v>
      </c>
      <c r="N125" s="62" t="s">
        <v>261</v>
      </c>
      <c r="O125" s="59" t="s">
        <v>261</v>
      </c>
      <c r="P125" s="62" t="s">
        <v>261</v>
      </c>
      <c r="Q125" s="64">
        <v>1</v>
      </c>
      <c r="R125" s="62">
        <v>0</v>
      </c>
      <c r="S125" s="16">
        <f t="shared" si="13"/>
        <v>0</v>
      </c>
      <c r="T125" s="73">
        <v>0</v>
      </c>
      <c r="U125" s="73">
        <v>0</v>
      </c>
      <c r="V125" s="69" t="s">
        <v>364</v>
      </c>
    </row>
    <row r="126" spans="1:22" ht="133.15" customHeight="1">
      <c r="A126" s="90"/>
      <c r="B126" s="97"/>
      <c r="C126" s="97"/>
      <c r="D126" s="10"/>
      <c r="E126" s="10" t="s">
        <v>202</v>
      </c>
      <c r="F126" s="10" t="s">
        <v>202</v>
      </c>
      <c r="G126" s="96" t="s">
        <v>181</v>
      </c>
      <c r="H126" s="79" t="s">
        <v>182</v>
      </c>
      <c r="I126" s="10" t="s">
        <v>184</v>
      </c>
      <c r="J126" s="17" t="s">
        <v>261</v>
      </c>
      <c r="K126" s="17" t="s">
        <v>261</v>
      </c>
      <c r="L126" s="62" t="s">
        <v>261</v>
      </c>
      <c r="M126" s="59" t="s">
        <v>261</v>
      </c>
      <c r="N126" s="62" t="s">
        <v>261</v>
      </c>
      <c r="O126" s="59" t="s">
        <v>261</v>
      </c>
      <c r="P126" s="62" t="s">
        <v>261</v>
      </c>
      <c r="Q126" s="62">
        <v>1</v>
      </c>
      <c r="R126" s="62">
        <v>0</v>
      </c>
      <c r="S126" s="16">
        <f t="shared" si="13"/>
        <v>0</v>
      </c>
      <c r="T126" s="73">
        <v>0</v>
      </c>
      <c r="U126" s="73">
        <v>0</v>
      </c>
      <c r="V126" s="69" t="s">
        <v>364</v>
      </c>
    </row>
    <row r="127" spans="1:22" ht="409.5">
      <c r="A127" s="90"/>
      <c r="B127" s="97"/>
      <c r="C127" s="97"/>
      <c r="D127" s="10"/>
      <c r="E127" s="10" t="s">
        <v>202</v>
      </c>
      <c r="F127" s="10" t="s">
        <v>202</v>
      </c>
      <c r="G127" s="97"/>
      <c r="H127" s="77" t="s">
        <v>183</v>
      </c>
      <c r="I127" s="10" t="s">
        <v>185</v>
      </c>
      <c r="J127" s="17" t="s">
        <v>264</v>
      </c>
      <c r="K127" s="17" t="s">
        <v>265</v>
      </c>
      <c r="L127" s="61">
        <v>27.5</v>
      </c>
      <c r="M127" s="59" t="s">
        <v>266</v>
      </c>
      <c r="N127" s="61"/>
      <c r="O127" s="59" t="s">
        <v>267</v>
      </c>
      <c r="P127" s="61">
        <v>12</v>
      </c>
      <c r="Q127" s="62">
        <v>1</v>
      </c>
      <c r="R127" s="61">
        <v>1</v>
      </c>
      <c r="S127" s="16">
        <f t="shared" si="13"/>
        <v>100</v>
      </c>
      <c r="T127" s="21">
        <v>6600000</v>
      </c>
      <c r="U127" s="21">
        <v>3300000</v>
      </c>
      <c r="V127" s="69" t="s">
        <v>389</v>
      </c>
    </row>
    <row r="128" spans="1:22" ht="71.25">
      <c r="A128" s="90"/>
      <c r="B128" s="96" t="s">
        <v>242</v>
      </c>
      <c r="C128" s="96" t="s">
        <v>243</v>
      </c>
      <c r="D128" s="88"/>
      <c r="E128" s="88" t="s">
        <v>202</v>
      </c>
      <c r="F128" s="88" t="s">
        <v>202</v>
      </c>
      <c r="G128" s="96" t="s">
        <v>187</v>
      </c>
      <c r="H128" s="96" t="s">
        <v>161</v>
      </c>
      <c r="I128" s="76" t="s">
        <v>303</v>
      </c>
      <c r="J128" s="17" t="s">
        <v>253</v>
      </c>
      <c r="K128" s="17" t="s">
        <v>356</v>
      </c>
      <c r="L128" s="62">
        <v>4501024</v>
      </c>
      <c r="M128" s="59" t="s">
        <v>167</v>
      </c>
      <c r="N128" s="62" t="s">
        <v>168</v>
      </c>
      <c r="O128" s="59" t="s">
        <v>169</v>
      </c>
      <c r="P128" s="61">
        <v>10</v>
      </c>
      <c r="Q128" s="94">
        <v>1</v>
      </c>
      <c r="R128" s="94">
        <v>1</v>
      </c>
      <c r="S128" s="105">
        <f t="shared" si="13"/>
        <v>100</v>
      </c>
      <c r="T128" s="21">
        <v>4000000</v>
      </c>
      <c r="U128" s="21">
        <v>4000000</v>
      </c>
      <c r="V128" s="70" t="s">
        <v>376</v>
      </c>
    </row>
    <row r="129" spans="1:22" ht="28.5">
      <c r="A129" s="90"/>
      <c r="B129" s="97"/>
      <c r="C129" s="97"/>
      <c r="D129" s="89"/>
      <c r="E129" s="89"/>
      <c r="F129" s="89"/>
      <c r="G129" s="97"/>
      <c r="H129" s="98"/>
      <c r="I129" s="76" t="s">
        <v>259</v>
      </c>
      <c r="J129" s="17" t="s">
        <v>261</v>
      </c>
      <c r="K129" s="17" t="s">
        <v>261</v>
      </c>
      <c r="L129" s="62" t="s">
        <v>261</v>
      </c>
      <c r="M129" s="59" t="s">
        <v>261</v>
      </c>
      <c r="N129" s="62" t="s">
        <v>261</v>
      </c>
      <c r="O129" s="59" t="s">
        <v>261</v>
      </c>
      <c r="P129" s="62" t="s">
        <v>261</v>
      </c>
      <c r="Q129" s="95"/>
      <c r="R129" s="95"/>
      <c r="S129" s="106"/>
      <c r="T129" s="21">
        <v>0</v>
      </c>
      <c r="U129" s="21">
        <v>0</v>
      </c>
      <c r="V129" s="69" t="s">
        <v>364</v>
      </c>
    </row>
    <row r="130" spans="1:22" ht="146.44999999999999" customHeight="1">
      <c r="A130" s="90"/>
      <c r="B130" s="97"/>
      <c r="C130" s="97"/>
      <c r="D130" s="88" t="s">
        <v>202</v>
      </c>
      <c r="E130" s="88" t="s">
        <v>202</v>
      </c>
      <c r="F130" s="88"/>
      <c r="G130" s="97"/>
      <c r="H130" s="96" t="s">
        <v>188</v>
      </c>
      <c r="I130" s="10" t="s">
        <v>186</v>
      </c>
      <c r="J130" s="17" t="s">
        <v>63</v>
      </c>
      <c r="K130" s="17"/>
      <c r="L130" s="62" t="s">
        <v>297</v>
      </c>
      <c r="M130" s="59" t="s">
        <v>295</v>
      </c>
      <c r="N130" s="62" t="s">
        <v>298</v>
      </c>
      <c r="O130" s="59" t="s">
        <v>296</v>
      </c>
      <c r="P130" s="61">
        <v>1</v>
      </c>
      <c r="Q130" s="107">
        <v>1</v>
      </c>
      <c r="R130" s="107">
        <v>0.45</v>
      </c>
      <c r="S130" s="105">
        <f>(R130/Q130)*100</f>
        <v>45</v>
      </c>
      <c r="T130" s="21">
        <v>80000000</v>
      </c>
      <c r="U130" s="21">
        <v>0</v>
      </c>
      <c r="V130" s="69" t="s">
        <v>456</v>
      </c>
    </row>
    <row r="131" spans="1:22" ht="28.5">
      <c r="A131" s="90"/>
      <c r="B131" s="97"/>
      <c r="C131" s="97"/>
      <c r="D131" s="89"/>
      <c r="E131" s="89"/>
      <c r="F131" s="89"/>
      <c r="G131" s="98"/>
      <c r="H131" s="98"/>
      <c r="I131" s="10" t="s">
        <v>259</v>
      </c>
      <c r="J131" s="17" t="s">
        <v>261</v>
      </c>
      <c r="K131" s="17" t="s">
        <v>261</v>
      </c>
      <c r="L131" s="62" t="s">
        <v>261</v>
      </c>
      <c r="M131" s="59" t="s">
        <v>261</v>
      </c>
      <c r="N131" s="62" t="s">
        <v>261</v>
      </c>
      <c r="O131" s="59" t="s">
        <v>261</v>
      </c>
      <c r="P131" s="62" t="s">
        <v>261</v>
      </c>
      <c r="Q131" s="95"/>
      <c r="R131" s="122"/>
      <c r="S131" s="106"/>
      <c r="T131" s="21">
        <v>0</v>
      </c>
      <c r="U131" s="21">
        <v>0</v>
      </c>
      <c r="V131" s="69" t="s">
        <v>364</v>
      </c>
    </row>
    <row r="132" spans="1:22" ht="57">
      <c r="A132" s="90"/>
      <c r="B132" s="97"/>
      <c r="C132" s="97"/>
      <c r="D132" s="88"/>
      <c r="E132" s="88" t="s">
        <v>202</v>
      </c>
      <c r="F132" s="88" t="s">
        <v>202</v>
      </c>
      <c r="G132" s="96" t="s">
        <v>189</v>
      </c>
      <c r="H132" s="96" t="s">
        <v>347</v>
      </c>
      <c r="I132" s="10" t="s">
        <v>211</v>
      </c>
      <c r="J132" s="17" t="s">
        <v>63</v>
      </c>
      <c r="K132" s="17"/>
      <c r="L132" s="62" t="s">
        <v>297</v>
      </c>
      <c r="M132" s="59" t="s">
        <v>295</v>
      </c>
      <c r="N132" s="62" t="s">
        <v>298</v>
      </c>
      <c r="O132" s="59" t="s">
        <v>296</v>
      </c>
      <c r="P132" s="61">
        <v>1</v>
      </c>
      <c r="Q132" s="94">
        <v>1</v>
      </c>
      <c r="R132" s="94">
        <v>0.4</v>
      </c>
      <c r="S132" s="105">
        <f>(R132/Q132)*100</f>
        <v>40</v>
      </c>
      <c r="T132" s="21">
        <v>4000000</v>
      </c>
      <c r="U132" s="21">
        <v>4000000</v>
      </c>
      <c r="V132" s="70" t="s">
        <v>376</v>
      </c>
    </row>
    <row r="133" spans="1:22" ht="58.5" customHeight="1">
      <c r="A133" s="90"/>
      <c r="B133" s="97"/>
      <c r="C133" s="97"/>
      <c r="D133" s="89"/>
      <c r="E133" s="89"/>
      <c r="F133" s="89"/>
      <c r="G133" s="98"/>
      <c r="H133" s="98"/>
      <c r="I133" s="10" t="s">
        <v>259</v>
      </c>
      <c r="J133" s="17" t="s">
        <v>261</v>
      </c>
      <c r="K133" s="17" t="s">
        <v>261</v>
      </c>
      <c r="L133" s="62" t="s">
        <v>261</v>
      </c>
      <c r="M133" s="59" t="s">
        <v>261</v>
      </c>
      <c r="N133" s="62" t="s">
        <v>261</v>
      </c>
      <c r="O133" s="59" t="s">
        <v>261</v>
      </c>
      <c r="P133" s="62" t="s">
        <v>261</v>
      </c>
      <c r="Q133" s="95"/>
      <c r="R133" s="95"/>
      <c r="S133" s="106"/>
      <c r="T133" s="21">
        <v>0</v>
      </c>
      <c r="U133" s="21">
        <v>0</v>
      </c>
      <c r="V133" s="69" t="s">
        <v>364</v>
      </c>
    </row>
    <row r="134" spans="1:22" ht="142.5">
      <c r="A134" s="90"/>
      <c r="B134" s="98"/>
      <c r="C134" s="98"/>
      <c r="D134" s="10"/>
      <c r="E134" s="10" t="s">
        <v>202</v>
      </c>
      <c r="F134" s="10" t="s">
        <v>202</v>
      </c>
      <c r="G134" s="79" t="s">
        <v>190</v>
      </c>
      <c r="H134" s="79" t="s">
        <v>191</v>
      </c>
      <c r="I134" s="10" t="s">
        <v>457</v>
      </c>
      <c r="J134" s="17" t="s">
        <v>63</v>
      </c>
      <c r="K134" s="17"/>
      <c r="L134" s="62" t="s">
        <v>297</v>
      </c>
      <c r="M134" s="59" t="s">
        <v>295</v>
      </c>
      <c r="N134" s="62" t="s">
        <v>298</v>
      </c>
      <c r="O134" s="59" t="s">
        <v>296</v>
      </c>
      <c r="P134" s="61">
        <v>1</v>
      </c>
      <c r="Q134" s="61">
        <v>1</v>
      </c>
      <c r="R134" s="61">
        <v>0.45</v>
      </c>
      <c r="S134" s="16">
        <f>(R134/Q134)*100</f>
        <v>45</v>
      </c>
      <c r="T134" s="73" t="s">
        <v>357</v>
      </c>
      <c r="U134" s="73" t="s">
        <v>358</v>
      </c>
      <c r="V134" s="70" t="s">
        <v>458</v>
      </c>
    </row>
    <row r="135" spans="1:22" ht="106.15" customHeight="1">
      <c r="A135" s="90"/>
      <c r="B135" s="96" t="s">
        <v>244</v>
      </c>
      <c r="C135" s="96" t="s">
        <v>245</v>
      </c>
      <c r="D135" s="10" t="s">
        <v>202</v>
      </c>
      <c r="E135" s="10" t="s">
        <v>202</v>
      </c>
      <c r="F135" s="10" t="s">
        <v>202</v>
      </c>
      <c r="G135" s="79" t="s">
        <v>193</v>
      </c>
      <c r="H135" s="79" t="s">
        <v>192</v>
      </c>
      <c r="I135" s="10" t="s">
        <v>184</v>
      </c>
      <c r="J135" s="17" t="s">
        <v>261</v>
      </c>
      <c r="K135" s="17" t="s">
        <v>261</v>
      </c>
      <c r="L135" s="62" t="s">
        <v>261</v>
      </c>
      <c r="M135" s="59" t="s">
        <v>261</v>
      </c>
      <c r="N135" s="62" t="s">
        <v>261</v>
      </c>
      <c r="O135" s="59" t="s">
        <v>261</v>
      </c>
      <c r="P135" s="62" t="s">
        <v>261</v>
      </c>
      <c r="Q135" s="62">
        <v>1</v>
      </c>
      <c r="R135" s="61">
        <v>0</v>
      </c>
      <c r="S135" s="16">
        <f>(R135/Q135)*100</f>
        <v>0</v>
      </c>
      <c r="T135" s="21">
        <v>0</v>
      </c>
      <c r="U135" s="21">
        <v>0</v>
      </c>
      <c r="V135" s="69" t="s">
        <v>364</v>
      </c>
    </row>
    <row r="136" spans="1:22" ht="171">
      <c r="A136" s="90"/>
      <c r="B136" s="97"/>
      <c r="C136" s="97"/>
      <c r="D136" s="10"/>
      <c r="E136" s="10" t="s">
        <v>202</v>
      </c>
      <c r="F136" s="10" t="s">
        <v>202</v>
      </c>
      <c r="G136" s="79" t="s">
        <v>194</v>
      </c>
      <c r="H136" s="79" t="s">
        <v>195</v>
      </c>
      <c r="I136" s="10" t="s">
        <v>186</v>
      </c>
      <c r="J136" s="17" t="s">
        <v>63</v>
      </c>
      <c r="K136" s="17"/>
      <c r="L136" s="62" t="s">
        <v>297</v>
      </c>
      <c r="M136" s="59" t="s">
        <v>295</v>
      </c>
      <c r="N136" s="62" t="s">
        <v>298</v>
      </c>
      <c r="O136" s="59" t="s">
        <v>296</v>
      </c>
      <c r="P136" s="61">
        <v>1</v>
      </c>
      <c r="Q136" s="65">
        <v>1</v>
      </c>
      <c r="R136" s="65">
        <v>0.8</v>
      </c>
      <c r="S136" s="16">
        <f>(R136/Q136)*100</f>
        <v>80</v>
      </c>
      <c r="T136" s="21">
        <v>2250000</v>
      </c>
      <c r="U136" s="21">
        <v>2250000</v>
      </c>
      <c r="V136" s="69" t="s">
        <v>384</v>
      </c>
    </row>
    <row r="137" spans="1:22" ht="142.5">
      <c r="A137" s="89"/>
      <c r="B137" s="98"/>
      <c r="C137" s="98"/>
      <c r="D137" s="10" t="s">
        <v>202</v>
      </c>
      <c r="E137" s="10" t="s">
        <v>202</v>
      </c>
      <c r="F137" s="10" t="s">
        <v>202</v>
      </c>
      <c r="G137" s="79" t="s">
        <v>196</v>
      </c>
      <c r="H137" s="79" t="s">
        <v>197</v>
      </c>
      <c r="I137" s="10" t="s">
        <v>184</v>
      </c>
      <c r="J137" s="17" t="s">
        <v>261</v>
      </c>
      <c r="K137" s="17" t="s">
        <v>261</v>
      </c>
      <c r="L137" s="62" t="s">
        <v>261</v>
      </c>
      <c r="M137" s="59" t="s">
        <v>261</v>
      </c>
      <c r="N137" s="62" t="s">
        <v>261</v>
      </c>
      <c r="O137" s="59" t="s">
        <v>261</v>
      </c>
      <c r="P137" s="62" t="s">
        <v>261</v>
      </c>
      <c r="Q137" s="64">
        <v>1</v>
      </c>
      <c r="R137" s="61">
        <v>0</v>
      </c>
      <c r="S137" s="16">
        <f>(R137/Q137)*100</f>
        <v>0</v>
      </c>
      <c r="T137" s="21">
        <v>0</v>
      </c>
      <c r="U137" s="21">
        <v>0</v>
      </c>
      <c r="V137" s="69" t="s">
        <v>364</v>
      </c>
    </row>
    <row r="138" spans="1:22">
      <c r="L138" s="66"/>
      <c r="M138" s="66"/>
      <c r="N138" s="66"/>
      <c r="O138" s="66"/>
      <c r="P138" s="66"/>
      <c r="Q138" s="66"/>
      <c r="R138" s="66"/>
    </row>
    <row r="139" spans="1:22">
      <c r="L139" s="66"/>
      <c r="M139" s="66"/>
      <c r="N139" s="66"/>
      <c r="O139" s="66"/>
      <c r="P139" s="66"/>
      <c r="Q139" s="66"/>
      <c r="R139" s="66"/>
    </row>
    <row r="140" spans="1:22">
      <c r="L140" s="66"/>
      <c r="M140" s="66"/>
      <c r="N140" s="66"/>
      <c r="O140" s="66"/>
      <c r="P140" s="66"/>
      <c r="Q140" s="66"/>
      <c r="R140" s="66"/>
    </row>
    <row r="141" spans="1:22">
      <c r="L141" s="66"/>
      <c r="M141" s="66"/>
      <c r="N141" s="66"/>
      <c r="O141" s="66"/>
      <c r="P141" s="66"/>
      <c r="Q141" s="66"/>
      <c r="R141" s="66"/>
    </row>
    <row r="142" spans="1:22">
      <c r="L142" s="66"/>
      <c r="M142" s="66"/>
      <c r="N142" s="66"/>
      <c r="O142" s="66"/>
      <c r="P142" s="66"/>
      <c r="Q142" s="66"/>
      <c r="R142" s="66"/>
    </row>
  </sheetData>
  <mergeCells count="184">
    <mergeCell ref="C135:C137"/>
    <mergeCell ref="S82:S83"/>
    <mergeCell ref="G90:G91"/>
    <mergeCell ref="S112:S113"/>
    <mergeCell ref="H110:H111"/>
    <mergeCell ref="G115:G116"/>
    <mergeCell ref="G120:G121"/>
    <mergeCell ref="G105:G107"/>
    <mergeCell ref="G126:G127"/>
    <mergeCell ref="R130:R131"/>
    <mergeCell ref="S130:S131"/>
    <mergeCell ref="D132:D133"/>
    <mergeCell ref="E132:E133"/>
    <mergeCell ref="F132:F133"/>
    <mergeCell ref="G132:G133"/>
    <mergeCell ref="H132:H133"/>
    <mergeCell ref="Q132:Q133"/>
    <mergeCell ref="R132:R133"/>
    <mergeCell ref="S132:S133"/>
    <mergeCell ref="D130:D131"/>
    <mergeCell ref="E130:E131"/>
    <mergeCell ref="F130:F131"/>
    <mergeCell ref="G128:G131"/>
    <mergeCell ref="H130:H131"/>
    <mergeCell ref="A110:A137"/>
    <mergeCell ref="B86:B89"/>
    <mergeCell ref="C86:C89"/>
    <mergeCell ref="B90:B94"/>
    <mergeCell ref="C90:C94"/>
    <mergeCell ref="A36:A94"/>
    <mergeCell ref="B95:B109"/>
    <mergeCell ref="C95:C109"/>
    <mergeCell ref="A95:A109"/>
    <mergeCell ref="B110:B117"/>
    <mergeCell ref="C110:C117"/>
    <mergeCell ref="B36:B63"/>
    <mergeCell ref="C36:C63"/>
    <mergeCell ref="B64:B67"/>
    <mergeCell ref="C64:C67"/>
    <mergeCell ref="B68:B72"/>
    <mergeCell ref="C73:C85"/>
    <mergeCell ref="C68:C72"/>
    <mergeCell ref="B73:B85"/>
    <mergeCell ref="B118:B127"/>
    <mergeCell ref="C118:C127"/>
    <mergeCell ref="B128:B134"/>
    <mergeCell ref="C128:C134"/>
    <mergeCell ref="B135:B137"/>
    <mergeCell ref="G75:G81"/>
    <mergeCell ref="B25:B27"/>
    <mergeCell ref="C25:C27"/>
    <mergeCell ref="B6:B7"/>
    <mergeCell ref="C6:C7"/>
    <mergeCell ref="Q5:S5"/>
    <mergeCell ref="T5:U5"/>
    <mergeCell ref="Q6:Q7"/>
    <mergeCell ref="R6:R7"/>
    <mergeCell ref="S6:S7"/>
    <mergeCell ref="T6:T7"/>
    <mergeCell ref="J5:P5"/>
    <mergeCell ref="U6:U7"/>
    <mergeCell ref="I6:I7"/>
    <mergeCell ref="J6:J7"/>
    <mergeCell ref="K6:K7"/>
    <mergeCell ref="L6:L7"/>
    <mergeCell ref="O6:O7"/>
    <mergeCell ref="P6:P7"/>
    <mergeCell ref="B8:B20"/>
    <mergeCell ref="C8:C20"/>
    <mergeCell ref="B21:B23"/>
    <mergeCell ref="G48:G49"/>
    <mergeCell ref="G50:G53"/>
    <mergeCell ref="H82:H83"/>
    <mergeCell ref="G11:G12"/>
    <mergeCell ref="Q28:Q30"/>
    <mergeCell ref="R28:R30"/>
    <mergeCell ref="Q110:Q111"/>
    <mergeCell ref="R110:R111"/>
    <mergeCell ref="S110:S111"/>
    <mergeCell ref="H112:H113"/>
    <mergeCell ref="Q112:Q113"/>
    <mergeCell ref="R112:R113"/>
    <mergeCell ref="G108:G109"/>
    <mergeCell ref="R31:R33"/>
    <mergeCell ref="S31:S33"/>
    <mergeCell ref="G101:G104"/>
    <mergeCell ref="Q34:Q35"/>
    <mergeCell ref="R34:R35"/>
    <mergeCell ref="S28:S30"/>
    <mergeCell ref="S34:S35"/>
    <mergeCell ref="H102:H103"/>
    <mergeCell ref="Q102:Q103"/>
    <mergeCell ref="R102:R103"/>
    <mergeCell ref="S102:S103"/>
    <mergeCell ref="H84:H85"/>
    <mergeCell ref="Q31:Q33"/>
    <mergeCell ref="G55:G56"/>
    <mergeCell ref="G36:G38"/>
    <mergeCell ref="G18:G19"/>
    <mergeCell ref="G73:G74"/>
    <mergeCell ref="A8:A35"/>
    <mergeCell ref="H31:H33"/>
    <mergeCell ref="G13:G16"/>
    <mergeCell ref="C21:C23"/>
    <mergeCell ref="C28:C35"/>
    <mergeCell ref="D34:D35"/>
    <mergeCell ref="E34:E35"/>
    <mergeCell ref="F34:F35"/>
    <mergeCell ref="G31:G35"/>
    <mergeCell ref="H34:H35"/>
    <mergeCell ref="H36:H37"/>
    <mergeCell ref="A6:A7"/>
    <mergeCell ref="G6:G7"/>
    <mergeCell ref="H6:H7"/>
    <mergeCell ref="G26:G27"/>
    <mergeCell ref="N6:N7"/>
    <mergeCell ref="M6:M7"/>
    <mergeCell ref="D28:D30"/>
    <mergeCell ref="E28:E30"/>
    <mergeCell ref="F28:F30"/>
    <mergeCell ref="G28:G30"/>
    <mergeCell ref="H28:H30"/>
    <mergeCell ref="Q130:Q131"/>
    <mergeCell ref="D128:D129"/>
    <mergeCell ref="E128:E129"/>
    <mergeCell ref="F128:F129"/>
    <mergeCell ref="G112:G113"/>
    <mergeCell ref="D112:D113"/>
    <mergeCell ref="E112:E113"/>
    <mergeCell ref="F112:F113"/>
    <mergeCell ref="D110:D111"/>
    <mergeCell ref="E110:E111"/>
    <mergeCell ref="F110:F111"/>
    <mergeCell ref="G110:G111"/>
    <mergeCell ref="H128:H129"/>
    <mergeCell ref="Q128:Q129"/>
    <mergeCell ref="R128:R129"/>
    <mergeCell ref="G122:G123"/>
    <mergeCell ref="R84:R85"/>
    <mergeCell ref="S84:S85"/>
    <mergeCell ref="R36:R37"/>
    <mergeCell ref="S36:S37"/>
    <mergeCell ref="R96:R97"/>
    <mergeCell ref="S96:S97"/>
    <mergeCell ref="G62:G63"/>
    <mergeCell ref="G96:G100"/>
    <mergeCell ref="G93:G94"/>
    <mergeCell ref="Q82:Q83"/>
    <mergeCell ref="R82:R83"/>
    <mergeCell ref="G82:G85"/>
    <mergeCell ref="G59:G61"/>
    <mergeCell ref="G66:G67"/>
    <mergeCell ref="S128:S129"/>
    <mergeCell ref="H96:H97"/>
    <mergeCell ref="Q96:Q97"/>
    <mergeCell ref="G69:G70"/>
    <mergeCell ref="G71:G72"/>
    <mergeCell ref="G39:G47"/>
    <mergeCell ref="G57:G58"/>
    <mergeCell ref="G88:G89"/>
    <mergeCell ref="V5:V7"/>
    <mergeCell ref="B3:H3"/>
    <mergeCell ref="D102:D103"/>
    <mergeCell ref="E102:E103"/>
    <mergeCell ref="F102:F103"/>
    <mergeCell ref="D31:D33"/>
    <mergeCell ref="E31:E33"/>
    <mergeCell ref="F31:F33"/>
    <mergeCell ref="D36:D37"/>
    <mergeCell ref="E36:E37"/>
    <mergeCell ref="F36:F37"/>
    <mergeCell ref="D96:D97"/>
    <mergeCell ref="E96:E97"/>
    <mergeCell ref="F96:F97"/>
    <mergeCell ref="D82:D83"/>
    <mergeCell ref="E82:E83"/>
    <mergeCell ref="F82:F83"/>
    <mergeCell ref="D84:D85"/>
    <mergeCell ref="E84:E85"/>
    <mergeCell ref="F84:F85"/>
    <mergeCell ref="D6:F6"/>
    <mergeCell ref="Q84:Q85"/>
    <mergeCell ref="B28:B35"/>
    <mergeCell ref="Q36:Q37"/>
  </mergeCells>
  <conditionalFormatting sqref="S31 S28 S34 S39:S49 S36">
    <cfRule type="cellIs" dxfId="275" priority="607" operator="between">
      <formula>101</formula>
      <formula>500</formula>
    </cfRule>
    <cfRule type="cellIs" dxfId="274" priority="614" operator="between">
      <formula>80</formula>
      <formula>100</formula>
    </cfRule>
    <cfRule type="cellIs" dxfId="273" priority="615" operator="between">
      <formula>70</formula>
      <formula>79</formula>
    </cfRule>
    <cfRule type="cellIs" dxfId="272" priority="616" operator="between">
      <formula>60</formula>
      <formula>69</formula>
    </cfRule>
    <cfRule type="cellIs" dxfId="271" priority="617" operator="between">
      <formula>40</formula>
      <formula>59</formula>
    </cfRule>
    <cfRule type="cellIs" dxfId="270" priority="618" operator="between">
      <formula>0</formula>
      <formula>39</formula>
    </cfRule>
  </conditionalFormatting>
  <conditionalFormatting sqref="S8 S51:S53 S112 S114:S120 S130 S132 S134:S137 S95 S73 S108:S110 S124:S128 S27 S55 S90:S91 S13:S19 S75:S81 S57:S65">
    <cfRule type="cellIs" dxfId="269" priority="608" operator="between">
      <formula>101</formula>
      <formula>500</formula>
    </cfRule>
    <cfRule type="cellIs" dxfId="268" priority="609" operator="between">
      <formula>80</formula>
      <formula>100</formula>
    </cfRule>
    <cfRule type="cellIs" dxfId="267" priority="610" operator="between">
      <formula>70</formula>
      <formula>79</formula>
    </cfRule>
    <cfRule type="cellIs" dxfId="266" priority="611" operator="between">
      <formula>60</formula>
      <formula>69</formula>
    </cfRule>
    <cfRule type="cellIs" dxfId="265" priority="612" operator="between">
      <formula>40</formula>
      <formula>59</formula>
    </cfRule>
    <cfRule type="cellIs" dxfId="264" priority="613" operator="between">
      <formula>0</formula>
      <formula>39</formula>
    </cfRule>
  </conditionalFormatting>
  <conditionalFormatting sqref="S96">
    <cfRule type="cellIs" dxfId="263" priority="596" operator="between">
      <formula>101</formula>
      <formula>500</formula>
    </cfRule>
    <cfRule type="cellIs" dxfId="262" priority="597" operator="between">
      <formula>80</formula>
      <formula>100</formula>
    </cfRule>
    <cfRule type="cellIs" dxfId="261" priority="598" operator="between">
      <formula>70</formula>
      <formula>79</formula>
    </cfRule>
    <cfRule type="cellIs" dxfId="260" priority="599" operator="between">
      <formula>60</formula>
      <formula>69</formula>
    </cfRule>
    <cfRule type="cellIs" dxfId="259" priority="600" operator="between">
      <formula>40</formula>
      <formula>59</formula>
    </cfRule>
    <cfRule type="cellIs" dxfId="258" priority="601" operator="between">
      <formula>0</formula>
      <formula>39</formula>
    </cfRule>
  </conditionalFormatting>
  <conditionalFormatting sqref="S50">
    <cfRule type="cellIs" dxfId="257" priority="584" operator="between">
      <formula>101</formula>
      <formula>500</formula>
    </cfRule>
    <cfRule type="cellIs" dxfId="256" priority="585" operator="between">
      <formula>80</formula>
      <formula>100</formula>
    </cfRule>
    <cfRule type="cellIs" dxfId="255" priority="586" operator="between">
      <formula>70</formula>
      <formula>79</formula>
    </cfRule>
    <cfRule type="cellIs" dxfId="254" priority="587" operator="between">
      <formula>60</formula>
      <formula>69</formula>
    </cfRule>
    <cfRule type="cellIs" dxfId="253" priority="588" operator="between">
      <formula>40</formula>
      <formula>59</formula>
    </cfRule>
    <cfRule type="cellIs" dxfId="252" priority="589" operator="between">
      <formula>0</formula>
      <formula>39</formula>
    </cfRule>
  </conditionalFormatting>
  <conditionalFormatting sqref="S56">
    <cfRule type="cellIs" dxfId="251" priority="572" operator="between">
      <formula>101</formula>
      <formula>500</formula>
    </cfRule>
    <cfRule type="cellIs" dxfId="250" priority="573" operator="between">
      <formula>80</formula>
      <formula>100</formula>
    </cfRule>
    <cfRule type="cellIs" dxfId="249" priority="574" operator="between">
      <formula>70</formula>
      <formula>79</formula>
    </cfRule>
    <cfRule type="cellIs" dxfId="248" priority="575" operator="between">
      <formula>60</formula>
      <formula>69</formula>
    </cfRule>
    <cfRule type="cellIs" dxfId="247" priority="576" operator="between">
      <formula>40</formula>
      <formula>59</formula>
    </cfRule>
    <cfRule type="cellIs" dxfId="246" priority="577" operator="between">
      <formula>0</formula>
      <formula>39</formula>
    </cfRule>
  </conditionalFormatting>
  <conditionalFormatting sqref="S74">
    <cfRule type="cellIs" dxfId="245" priority="548" operator="between">
      <formula>101</formula>
      <formula>500</formula>
    </cfRule>
    <cfRule type="cellIs" dxfId="244" priority="549" operator="between">
      <formula>80</formula>
      <formula>100</formula>
    </cfRule>
    <cfRule type="cellIs" dxfId="243" priority="550" operator="between">
      <formula>70</formula>
      <formula>79</formula>
    </cfRule>
    <cfRule type="cellIs" dxfId="242" priority="551" operator="between">
      <formula>60</formula>
      <formula>69</formula>
    </cfRule>
    <cfRule type="cellIs" dxfId="241" priority="552" operator="between">
      <formula>40</formula>
      <formula>59</formula>
    </cfRule>
    <cfRule type="cellIs" dxfId="240" priority="553" operator="between">
      <formula>0</formula>
      <formula>39</formula>
    </cfRule>
  </conditionalFormatting>
  <conditionalFormatting sqref="S92">
    <cfRule type="cellIs" dxfId="239" priority="512" operator="between">
      <formula>101</formula>
      <formula>500</formula>
    </cfRule>
    <cfRule type="cellIs" dxfId="238" priority="513" operator="between">
      <formula>80</formula>
      <formula>100</formula>
    </cfRule>
    <cfRule type="cellIs" dxfId="237" priority="514" operator="between">
      <formula>70</formula>
      <formula>79</formula>
    </cfRule>
    <cfRule type="cellIs" dxfId="236" priority="515" operator="between">
      <formula>60</formula>
      <formula>69</formula>
    </cfRule>
    <cfRule type="cellIs" dxfId="235" priority="516" operator="between">
      <formula>40</formula>
      <formula>59</formula>
    </cfRule>
    <cfRule type="cellIs" dxfId="234" priority="517" operator="between">
      <formula>0</formula>
      <formula>39</formula>
    </cfRule>
  </conditionalFormatting>
  <conditionalFormatting sqref="S94">
    <cfRule type="cellIs" dxfId="233" priority="500" operator="between">
      <formula>101</formula>
      <formula>500</formula>
    </cfRule>
    <cfRule type="cellIs" dxfId="232" priority="501" operator="between">
      <formula>80</formula>
      <formula>100</formula>
    </cfRule>
    <cfRule type="cellIs" dxfId="231" priority="502" operator="between">
      <formula>70</formula>
      <formula>79</formula>
    </cfRule>
    <cfRule type="cellIs" dxfId="230" priority="503" operator="between">
      <formula>60</formula>
      <formula>69</formula>
    </cfRule>
    <cfRule type="cellIs" dxfId="229" priority="504" operator="between">
      <formula>40</formula>
      <formula>59</formula>
    </cfRule>
    <cfRule type="cellIs" dxfId="228" priority="505" operator="between">
      <formula>0</formula>
      <formula>39</formula>
    </cfRule>
  </conditionalFormatting>
  <conditionalFormatting sqref="S66">
    <cfRule type="cellIs" dxfId="227" priority="463" operator="between">
      <formula>101</formula>
      <formula>500</formula>
    </cfRule>
    <cfRule type="cellIs" dxfId="226" priority="464" operator="between">
      <formula>80</formula>
      <formula>100</formula>
    </cfRule>
    <cfRule type="cellIs" dxfId="225" priority="465" operator="between">
      <formula>70</formula>
      <formula>79</formula>
    </cfRule>
    <cfRule type="cellIs" dxfId="224" priority="466" operator="between">
      <formula>60</formula>
      <formula>69</formula>
    </cfRule>
    <cfRule type="cellIs" dxfId="223" priority="467" operator="between">
      <formula>40</formula>
      <formula>59</formula>
    </cfRule>
    <cfRule type="cellIs" dxfId="222" priority="468" operator="between">
      <formula>0</formula>
      <formula>39</formula>
    </cfRule>
  </conditionalFormatting>
  <conditionalFormatting sqref="S67">
    <cfRule type="cellIs" dxfId="221" priority="451" operator="between">
      <formula>101</formula>
      <formula>500</formula>
    </cfRule>
    <cfRule type="cellIs" dxfId="220" priority="452" operator="between">
      <formula>80</formula>
      <formula>100</formula>
    </cfRule>
    <cfRule type="cellIs" dxfId="219" priority="453" operator="between">
      <formula>70</formula>
      <formula>79</formula>
    </cfRule>
    <cfRule type="cellIs" dxfId="218" priority="454" operator="between">
      <formula>60</formula>
      <formula>69</formula>
    </cfRule>
    <cfRule type="cellIs" dxfId="217" priority="455" operator="between">
      <formula>40</formula>
      <formula>59</formula>
    </cfRule>
    <cfRule type="cellIs" dxfId="216" priority="456" operator="between">
      <formula>0</formula>
      <formula>39</formula>
    </cfRule>
  </conditionalFormatting>
  <conditionalFormatting sqref="S100">
    <cfRule type="cellIs" dxfId="215" priority="434" operator="between">
      <formula>101</formula>
      <formula>500</formula>
    </cfRule>
    <cfRule type="cellIs" dxfId="214" priority="435" operator="between">
      <formula>80</formula>
      <formula>100</formula>
    </cfRule>
    <cfRule type="cellIs" dxfId="213" priority="436" operator="between">
      <formula>70</formula>
      <formula>79</formula>
    </cfRule>
    <cfRule type="cellIs" dxfId="212" priority="437" operator="between">
      <formula>60</formula>
      <formula>69</formula>
    </cfRule>
    <cfRule type="cellIs" dxfId="211" priority="438" operator="between">
      <formula>40</formula>
      <formula>59</formula>
    </cfRule>
    <cfRule type="cellIs" dxfId="210" priority="439" operator="between">
      <formula>0</formula>
      <formula>39</formula>
    </cfRule>
  </conditionalFormatting>
  <conditionalFormatting sqref="S102">
    <cfRule type="cellIs" dxfId="209" priority="422" operator="between">
      <formula>101</formula>
      <formula>500</formula>
    </cfRule>
    <cfRule type="cellIs" dxfId="208" priority="423" operator="between">
      <formula>80</formula>
      <formula>100</formula>
    </cfRule>
    <cfRule type="cellIs" dxfId="207" priority="424" operator="between">
      <formula>70</formula>
      <formula>79</formula>
    </cfRule>
    <cfRule type="cellIs" dxfId="206" priority="425" operator="between">
      <formula>60</formula>
      <formula>69</formula>
    </cfRule>
    <cfRule type="cellIs" dxfId="205" priority="426" operator="between">
      <formula>40</formula>
      <formula>59</formula>
    </cfRule>
    <cfRule type="cellIs" dxfId="204" priority="427" operator="between">
      <formula>0</formula>
      <formula>39</formula>
    </cfRule>
  </conditionalFormatting>
  <conditionalFormatting sqref="S121">
    <cfRule type="cellIs" dxfId="203" priority="410" operator="between">
      <formula>101</formula>
      <formula>500</formula>
    </cfRule>
    <cfRule type="cellIs" dxfId="202" priority="411" operator="between">
      <formula>80</formula>
      <formula>100</formula>
    </cfRule>
    <cfRule type="cellIs" dxfId="201" priority="412" operator="between">
      <formula>70</formula>
      <formula>79</formula>
    </cfRule>
    <cfRule type="cellIs" dxfId="200" priority="413" operator="between">
      <formula>60</formula>
      <formula>69</formula>
    </cfRule>
    <cfRule type="cellIs" dxfId="199" priority="414" operator="between">
      <formula>40</formula>
      <formula>59</formula>
    </cfRule>
    <cfRule type="cellIs" dxfId="198" priority="415" operator="between">
      <formula>0</formula>
      <formula>39</formula>
    </cfRule>
  </conditionalFormatting>
  <conditionalFormatting sqref="S122">
    <cfRule type="cellIs" dxfId="197" priority="398" operator="between">
      <formula>101</formula>
      <formula>500</formula>
    </cfRule>
    <cfRule type="cellIs" dxfId="196" priority="399" operator="between">
      <formula>80</formula>
      <formula>100</formula>
    </cfRule>
    <cfRule type="cellIs" dxfId="195" priority="400" operator="between">
      <formula>70</formula>
      <formula>79</formula>
    </cfRule>
    <cfRule type="cellIs" dxfId="194" priority="401" operator="between">
      <formula>60</formula>
      <formula>69</formula>
    </cfRule>
    <cfRule type="cellIs" dxfId="193" priority="402" operator="between">
      <formula>40</formula>
      <formula>59</formula>
    </cfRule>
    <cfRule type="cellIs" dxfId="192" priority="403" operator="between">
      <formula>0</formula>
      <formula>39</formula>
    </cfRule>
  </conditionalFormatting>
  <conditionalFormatting sqref="S123">
    <cfRule type="cellIs" dxfId="191" priority="386" operator="between">
      <formula>101</formula>
      <formula>500</formula>
    </cfRule>
    <cfRule type="cellIs" dxfId="190" priority="387" operator="between">
      <formula>80</formula>
      <formula>100</formula>
    </cfRule>
    <cfRule type="cellIs" dxfId="189" priority="388" operator="between">
      <formula>70</formula>
      <formula>79</formula>
    </cfRule>
    <cfRule type="cellIs" dxfId="188" priority="389" operator="between">
      <formula>60</formula>
      <formula>69</formula>
    </cfRule>
    <cfRule type="cellIs" dxfId="187" priority="390" operator="between">
      <formula>40</formula>
      <formula>59</formula>
    </cfRule>
    <cfRule type="cellIs" dxfId="186" priority="391" operator="between">
      <formula>0</formula>
      <formula>39</formula>
    </cfRule>
  </conditionalFormatting>
  <conditionalFormatting sqref="S84">
    <cfRule type="cellIs" dxfId="185" priority="362" operator="between">
      <formula>101</formula>
      <formula>500</formula>
    </cfRule>
    <cfRule type="cellIs" dxfId="184" priority="363" operator="between">
      <formula>80</formula>
      <formula>100</formula>
    </cfRule>
    <cfRule type="cellIs" dxfId="183" priority="364" operator="between">
      <formula>70</formula>
      <formula>79</formula>
    </cfRule>
    <cfRule type="cellIs" dxfId="182" priority="365" operator="between">
      <formula>60</formula>
      <formula>69</formula>
    </cfRule>
    <cfRule type="cellIs" dxfId="181" priority="366" operator="between">
      <formula>40</formula>
      <formula>59</formula>
    </cfRule>
    <cfRule type="cellIs" dxfId="180" priority="367" operator="between">
      <formula>0</formula>
      <formula>39</formula>
    </cfRule>
  </conditionalFormatting>
  <conditionalFormatting sqref="S9">
    <cfRule type="cellIs" dxfId="179" priority="350" operator="between">
      <formula>101</formula>
      <formula>500</formula>
    </cfRule>
    <cfRule type="cellIs" dxfId="178" priority="351" operator="between">
      <formula>80</formula>
      <formula>100</formula>
    </cfRule>
    <cfRule type="cellIs" dxfId="177" priority="352" operator="between">
      <formula>70</formula>
      <formula>79</formula>
    </cfRule>
    <cfRule type="cellIs" dxfId="176" priority="353" operator="between">
      <formula>60</formula>
      <formula>69</formula>
    </cfRule>
    <cfRule type="cellIs" dxfId="175" priority="354" operator="between">
      <formula>40</formula>
      <formula>59</formula>
    </cfRule>
    <cfRule type="cellIs" dxfId="174" priority="355" operator="between">
      <formula>0</formula>
      <formula>39</formula>
    </cfRule>
  </conditionalFormatting>
  <conditionalFormatting sqref="S10">
    <cfRule type="cellIs" dxfId="173" priority="338" operator="between">
      <formula>101</formula>
      <formula>500</formula>
    </cfRule>
    <cfRule type="cellIs" dxfId="172" priority="339" operator="between">
      <formula>80</formula>
      <formula>100</formula>
    </cfRule>
    <cfRule type="cellIs" dxfId="171" priority="340" operator="between">
      <formula>70</formula>
      <formula>79</formula>
    </cfRule>
    <cfRule type="cellIs" dxfId="170" priority="341" operator="between">
      <formula>60</formula>
      <formula>69</formula>
    </cfRule>
    <cfRule type="cellIs" dxfId="169" priority="342" operator="between">
      <formula>40</formula>
      <formula>59</formula>
    </cfRule>
    <cfRule type="cellIs" dxfId="168" priority="343" operator="between">
      <formula>0</formula>
      <formula>39</formula>
    </cfRule>
  </conditionalFormatting>
  <conditionalFormatting sqref="S11">
    <cfRule type="cellIs" dxfId="167" priority="326" operator="between">
      <formula>101</formula>
      <formula>500</formula>
    </cfRule>
    <cfRule type="cellIs" dxfId="166" priority="327" operator="between">
      <formula>80</formula>
      <formula>100</formula>
    </cfRule>
    <cfRule type="cellIs" dxfId="165" priority="328" operator="between">
      <formula>70</formula>
      <formula>79</formula>
    </cfRule>
    <cfRule type="cellIs" dxfId="164" priority="329" operator="between">
      <formula>60</formula>
      <formula>69</formula>
    </cfRule>
    <cfRule type="cellIs" dxfId="163" priority="330" operator="between">
      <formula>40</formula>
      <formula>59</formula>
    </cfRule>
    <cfRule type="cellIs" dxfId="162" priority="331" operator="between">
      <formula>0</formula>
      <formula>39</formula>
    </cfRule>
  </conditionalFormatting>
  <conditionalFormatting sqref="S12">
    <cfRule type="cellIs" dxfId="161" priority="314" operator="between">
      <formula>101</formula>
      <formula>500</formula>
    </cfRule>
    <cfRule type="cellIs" dxfId="160" priority="315" operator="between">
      <formula>80</formula>
      <formula>100</formula>
    </cfRule>
    <cfRule type="cellIs" dxfId="159" priority="316" operator="between">
      <formula>70</formula>
      <formula>79</formula>
    </cfRule>
    <cfRule type="cellIs" dxfId="158" priority="317" operator="between">
      <formula>60</formula>
      <formula>69</formula>
    </cfRule>
    <cfRule type="cellIs" dxfId="157" priority="318" operator="between">
      <formula>40</formula>
      <formula>59</formula>
    </cfRule>
    <cfRule type="cellIs" dxfId="156" priority="319" operator="between">
      <formula>0</formula>
      <formula>39</formula>
    </cfRule>
  </conditionalFormatting>
  <conditionalFormatting sqref="S20">
    <cfRule type="cellIs" dxfId="155" priority="302" operator="between">
      <formula>101</formula>
      <formula>500</formula>
    </cfRule>
    <cfRule type="cellIs" dxfId="154" priority="303" operator="between">
      <formula>80</formula>
      <formula>100</formula>
    </cfRule>
    <cfRule type="cellIs" dxfId="153" priority="304" operator="between">
      <formula>70</formula>
      <formula>79</formula>
    </cfRule>
    <cfRule type="cellIs" dxfId="152" priority="305" operator="between">
      <formula>60</formula>
      <formula>69</formula>
    </cfRule>
    <cfRule type="cellIs" dxfId="151" priority="306" operator="between">
      <formula>40</formula>
      <formula>59</formula>
    </cfRule>
    <cfRule type="cellIs" dxfId="150" priority="307" operator="between">
      <formula>0</formula>
      <formula>39</formula>
    </cfRule>
  </conditionalFormatting>
  <conditionalFormatting sqref="S21">
    <cfRule type="cellIs" dxfId="149" priority="290" operator="between">
      <formula>101</formula>
      <formula>500</formula>
    </cfRule>
    <cfRule type="cellIs" dxfId="148" priority="291" operator="between">
      <formula>80</formula>
      <formula>100</formula>
    </cfRule>
    <cfRule type="cellIs" dxfId="147" priority="292" operator="between">
      <formula>70</formula>
      <formula>79</formula>
    </cfRule>
    <cfRule type="cellIs" dxfId="146" priority="293" operator="between">
      <formula>60</formula>
      <formula>69</formula>
    </cfRule>
    <cfRule type="cellIs" dxfId="145" priority="294" operator="between">
      <formula>40</formula>
      <formula>59</formula>
    </cfRule>
    <cfRule type="cellIs" dxfId="144" priority="295" operator="between">
      <formula>0</formula>
      <formula>39</formula>
    </cfRule>
  </conditionalFormatting>
  <conditionalFormatting sqref="S22">
    <cfRule type="cellIs" dxfId="143" priority="278" operator="between">
      <formula>101</formula>
      <formula>500</formula>
    </cfRule>
    <cfRule type="cellIs" dxfId="142" priority="279" operator="between">
      <formula>80</formula>
      <formula>100</formula>
    </cfRule>
    <cfRule type="cellIs" dxfId="141" priority="280" operator="between">
      <formula>70</formula>
      <formula>79</formula>
    </cfRule>
    <cfRule type="cellIs" dxfId="140" priority="281" operator="between">
      <formula>60</formula>
      <formula>69</formula>
    </cfRule>
    <cfRule type="cellIs" dxfId="139" priority="282" operator="between">
      <formula>40</formula>
      <formula>59</formula>
    </cfRule>
    <cfRule type="cellIs" dxfId="138" priority="283" operator="between">
      <formula>0</formula>
      <formula>39</formula>
    </cfRule>
  </conditionalFormatting>
  <conditionalFormatting sqref="S23">
    <cfRule type="cellIs" dxfId="137" priority="266" operator="between">
      <formula>101</formula>
      <formula>500</formula>
    </cfRule>
    <cfRule type="cellIs" dxfId="136" priority="267" operator="between">
      <formula>80</formula>
      <formula>100</formula>
    </cfRule>
    <cfRule type="cellIs" dxfId="135" priority="268" operator="between">
      <formula>70</formula>
      <formula>79</formula>
    </cfRule>
    <cfRule type="cellIs" dxfId="134" priority="269" operator="between">
      <formula>60</formula>
      <formula>69</formula>
    </cfRule>
    <cfRule type="cellIs" dxfId="133" priority="270" operator="between">
      <formula>40</formula>
      <formula>59</formula>
    </cfRule>
    <cfRule type="cellIs" dxfId="132" priority="271" operator="between">
      <formula>0</formula>
      <formula>39</formula>
    </cfRule>
  </conditionalFormatting>
  <conditionalFormatting sqref="S24">
    <cfRule type="cellIs" dxfId="131" priority="254" operator="between">
      <formula>101</formula>
      <formula>500</formula>
    </cfRule>
    <cfRule type="cellIs" dxfId="130" priority="255" operator="between">
      <formula>80</formula>
      <formula>100</formula>
    </cfRule>
    <cfRule type="cellIs" dxfId="129" priority="256" operator="between">
      <formula>70</formula>
      <formula>79</formula>
    </cfRule>
    <cfRule type="cellIs" dxfId="128" priority="257" operator="between">
      <formula>60</formula>
      <formula>69</formula>
    </cfRule>
    <cfRule type="cellIs" dxfId="127" priority="258" operator="between">
      <formula>40</formula>
      <formula>59</formula>
    </cfRule>
    <cfRule type="cellIs" dxfId="126" priority="259" operator="between">
      <formula>0</formula>
      <formula>39</formula>
    </cfRule>
  </conditionalFormatting>
  <conditionalFormatting sqref="S25">
    <cfRule type="cellIs" dxfId="125" priority="242" operator="between">
      <formula>101</formula>
      <formula>500</formula>
    </cfRule>
    <cfRule type="cellIs" dxfId="124" priority="243" operator="between">
      <formula>80</formula>
      <formula>100</formula>
    </cfRule>
    <cfRule type="cellIs" dxfId="123" priority="244" operator="between">
      <formula>70</formula>
      <formula>79</formula>
    </cfRule>
    <cfRule type="cellIs" dxfId="122" priority="245" operator="between">
      <formula>60</formula>
      <formula>69</formula>
    </cfRule>
    <cfRule type="cellIs" dxfId="121" priority="246" operator="between">
      <formula>40</formula>
      <formula>59</formula>
    </cfRule>
    <cfRule type="cellIs" dxfId="120" priority="247" operator="between">
      <formula>0</formula>
      <formula>39</formula>
    </cfRule>
  </conditionalFormatting>
  <conditionalFormatting sqref="S26">
    <cfRule type="cellIs" dxfId="119" priority="230" operator="between">
      <formula>101</formula>
      <formula>500</formula>
    </cfRule>
    <cfRule type="cellIs" dxfId="118" priority="231" operator="between">
      <formula>80</formula>
      <formula>100</formula>
    </cfRule>
    <cfRule type="cellIs" dxfId="117" priority="232" operator="between">
      <formula>70</formula>
      <formula>79</formula>
    </cfRule>
    <cfRule type="cellIs" dxfId="116" priority="233" operator="between">
      <formula>60</formula>
      <formula>69</formula>
    </cfRule>
    <cfRule type="cellIs" dxfId="115" priority="234" operator="between">
      <formula>40</formula>
      <formula>59</formula>
    </cfRule>
    <cfRule type="cellIs" dxfId="114" priority="235" operator="between">
      <formula>0</formula>
      <formula>39</formula>
    </cfRule>
  </conditionalFormatting>
  <conditionalFormatting sqref="S54">
    <cfRule type="cellIs" dxfId="113" priority="206" operator="between">
      <formula>101</formula>
      <formula>500</formula>
    </cfRule>
    <cfRule type="cellIs" dxfId="112" priority="207" operator="between">
      <formula>80</formula>
      <formula>100</formula>
    </cfRule>
    <cfRule type="cellIs" dxfId="111" priority="208" operator="between">
      <formula>70</formula>
      <formula>79</formula>
    </cfRule>
    <cfRule type="cellIs" dxfId="110" priority="209" operator="between">
      <formula>60</formula>
      <formula>69</formula>
    </cfRule>
    <cfRule type="cellIs" dxfId="109" priority="210" operator="between">
      <formula>40</formula>
      <formula>59</formula>
    </cfRule>
    <cfRule type="cellIs" dxfId="108" priority="211" operator="between">
      <formula>0</formula>
      <formula>39</formula>
    </cfRule>
  </conditionalFormatting>
  <conditionalFormatting sqref="S101">
    <cfRule type="cellIs" dxfId="107" priority="158" operator="between">
      <formula>101</formula>
      <formula>500</formula>
    </cfRule>
    <cfRule type="cellIs" dxfId="106" priority="159" operator="between">
      <formula>80</formula>
      <formula>100</formula>
    </cfRule>
    <cfRule type="cellIs" dxfId="105" priority="160" operator="between">
      <formula>70</formula>
      <formula>79</formula>
    </cfRule>
    <cfRule type="cellIs" dxfId="104" priority="161" operator="between">
      <formula>60</formula>
      <formula>69</formula>
    </cfRule>
    <cfRule type="cellIs" dxfId="103" priority="162" operator="between">
      <formula>40</formula>
      <formula>59</formula>
    </cfRule>
    <cfRule type="cellIs" dxfId="102" priority="163" operator="between">
      <formula>0</formula>
      <formula>39</formula>
    </cfRule>
  </conditionalFormatting>
  <conditionalFormatting sqref="S104">
    <cfRule type="cellIs" dxfId="101" priority="146" operator="between">
      <formula>101</formula>
      <formula>500</formula>
    </cfRule>
    <cfRule type="cellIs" dxfId="100" priority="147" operator="between">
      <formula>80</formula>
      <formula>100</formula>
    </cfRule>
    <cfRule type="cellIs" dxfId="99" priority="148" operator="between">
      <formula>70</formula>
      <formula>79</formula>
    </cfRule>
    <cfRule type="cellIs" dxfId="98" priority="149" operator="between">
      <formula>60</formula>
      <formula>69</formula>
    </cfRule>
    <cfRule type="cellIs" dxfId="97" priority="150" operator="between">
      <formula>40</formula>
      <formula>59</formula>
    </cfRule>
    <cfRule type="cellIs" dxfId="96" priority="151" operator="between">
      <formula>0</formula>
      <formula>39</formula>
    </cfRule>
  </conditionalFormatting>
  <conditionalFormatting sqref="S105">
    <cfRule type="cellIs" dxfId="95" priority="134" operator="between">
      <formula>101</formula>
      <formula>500</formula>
    </cfRule>
    <cfRule type="cellIs" dxfId="94" priority="135" operator="between">
      <formula>80</formula>
      <formula>100</formula>
    </cfRule>
    <cfRule type="cellIs" dxfId="93" priority="136" operator="between">
      <formula>70</formula>
      <formula>79</formula>
    </cfRule>
    <cfRule type="cellIs" dxfId="92" priority="137" operator="between">
      <formula>60</formula>
      <formula>69</formula>
    </cfRule>
    <cfRule type="cellIs" dxfId="91" priority="138" operator="between">
      <formula>40</formula>
      <formula>59</formula>
    </cfRule>
    <cfRule type="cellIs" dxfId="90" priority="139" operator="between">
      <formula>0</formula>
      <formula>39</formula>
    </cfRule>
  </conditionalFormatting>
  <conditionalFormatting sqref="S106">
    <cfRule type="cellIs" dxfId="89" priority="122" operator="between">
      <formula>101</formula>
      <formula>500</formula>
    </cfRule>
    <cfRule type="cellIs" dxfId="88" priority="123" operator="between">
      <formula>80</formula>
      <formula>100</formula>
    </cfRule>
    <cfRule type="cellIs" dxfId="87" priority="124" operator="between">
      <formula>70</formula>
      <formula>79</formula>
    </cfRule>
    <cfRule type="cellIs" dxfId="86" priority="125" operator="between">
      <formula>60</formula>
      <formula>69</formula>
    </cfRule>
    <cfRule type="cellIs" dxfId="85" priority="126" operator="between">
      <formula>40</formula>
      <formula>59</formula>
    </cfRule>
    <cfRule type="cellIs" dxfId="84" priority="127" operator="between">
      <formula>0</formula>
      <formula>39</formula>
    </cfRule>
  </conditionalFormatting>
  <conditionalFormatting sqref="S107">
    <cfRule type="cellIs" dxfId="83" priority="110" operator="between">
      <formula>101</formula>
      <formula>500</formula>
    </cfRule>
    <cfRule type="cellIs" dxfId="82" priority="111" operator="between">
      <formula>80</formula>
      <formula>100</formula>
    </cfRule>
    <cfRule type="cellIs" dxfId="81" priority="112" operator="between">
      <formula>70</formula>
      <formula>79</formula>
    </cfRule>
    <cfRule type="cellIs" dxfId="80" priority="113" operator="between">
      <formula>60</formula>
      <formula>69</formula>
    </cfRule>
    <cfRule type="cellIs" dxfId="79" priority="114" operator="between">
      <formula>40</formula>
      <formula>59</formula>
    </cfRule>
    <cfRule type="cellIs" dxfId="78" priority="115" operator="between">
      <formula>0</formula>
      <formula>39</formula>
    </cfRule>
  </conditionalFormatting>
  <conditionalFormatting sqref="S38">
    <cfRule type="cellIs" dxfId="77" priority="103" operator="between">
      <formula>101</formula>
      <formula>500</formula>
    </cfRule>
    <cfRule type="cellIs" dxfId="76" priority="104" operator="between">
      <formula>80</formula>
      <formula>100</formula>
    </cfRule>
    <cfRule type="cellIs" dxfId="75" priority="105" operator="between">
      <formula>70</formula>
      <formula>79</formula>
    </cfRule>
    <cfRule type="cellIs" dxfId="74" priority="106" operator="between">
      <formula>60</formula>
      <formula>69</formula>
    </cfRule>
    <cfRule type="cellIs" dxfId="73" priority="107" operator="between">
      <formula>40</formula>
      <formula>59</formula>
    </cfRule>
    <cfRule type="cellIs" dxfId="72" priority="108" operator="between">
      <formula>0</formula>
      <formula>39</formula>
    </cfRule>
  </conditionalFormatting>
  <conditionalFormatting sqref="S68">
    <cfRule type="cellIs" dxfId="71" priority="79" operator="between">
      <formula>101</formula>
      <formula>500</formula>
    </cfRule>
    <cfRule type="cellIs" dxfId="70" priority="80" operator="between">
      <formula>80</formula>
      <formula>100</formula>
    </cfRule>
    <cfRule type="cellIs" dxfId="69" priority="81" operator="between">
      <formula>70</formula>
      <formula>79</formula>
    </cfRule>
    <cfRule type="cellIs" dxfId="68" priority="82" operator="between">
      <formula>60</formula>
      <formula>69</formula>
    </cfRule>
    <cfRule type="cellIs" dxfId="67" priority="83" operator="between">
      <formula>40</formula>
      <formula>59</formula>
    </cfRule>
    <cfRule type="cellIs" dxfId="66" priority="84" operator="between">
      <formula>0</formula>
      <formula>39</formula>
    </cfRule>
  </conditionalFormatting>
  <conditionalFormatting sqref="S69">
    <cfRule type="cellIs" dxfId="65" priority="73" operator="between">
      <formula>101</formula>
      <formula>500</formula>
    </cfRule>
    <cfRule type="cellIs" dxfId="64" priority="74" operator="between">
      <formula>80</formula>
      <formula>100</formula>
    </cfRule>
    <cfRule type="cellIs" dxfId="63" priority="75" operator="between">
      <formula>70</formula>
      <formula>79</formula>
    </cfRule>
    <cfRule type="cellIs" dxfId="62" priority="76" operator="between">
      <formula>60</formula>
      <formula>69</formula>
    </cfRule>
    <cfRule type="cellIs" dxfId="61" priority="77" operator="between">
      <formula>40</formula>
      <formula>59</formula>
    </cfRule>
    <cfRule type="cellIs" dxfId="60" priority="78" operator="between">
      <formula>0</formula>
      <formula>39</formula>
    </cfRule>
  </conditionalFormatting>
  <conditionalFormatting sqref="S82">
    <cfRule type="cellIs" dxfId="59" priority="55" operator="between">
      <formula>101</formula>
      <formula>500</formula>
    </cfRule>
    <cfRule type="cellIs" dxfId="58" priority="56" operator="between">
      <formula>80</formula>
      <formula>100</formula>
    </cfRule>
    <cfRule type="cellIs" dxfId="57" priority="57" operator="between">
      <formula>70</formula>
      <formula>79</formula>
    </cfRule>
    <cfRule type="cellIs" dxfId="56" priority="58" operator="between">
      <formula>60</formula>
      <formula>69</formula>
    </cfRule>
    <cfRule type="cellIs" dxfId="55" priority="59" operator="between">
      <formula>40</formula>
      <formula>59</formula>
    </cfRule>
    <cfRule type="cellIs" dxfId="54" priority="60" operator="between">
      <formula>0</formula>
      <formula>39</formula>
    </cfRule>
  </conditionalFormatting>
  <conditionalFormatting sqref="S71:S72">
    <cfRule type="cellIs" dxfId="53" priority="49" operator="between">
      <formula>101</formula>
      <formula>500</formula>
    </cfRule>
    <cfRule type="cellIs" dxfId="52" priority="50" operator="between">
      <formula>80</formula>
      <formula>100</formula>
    </cfRule>
    <cfRule type="cellIs" dxfId="51" priority="51" operator="between">
      <formula>70</formula>
      <formula>79</formula>
    </cfRule>
    <cfRule type="cellIs" dxfId="50" priority="52" operator="between">
      <formula>60</formula>
      <formula>69</formula>
    </cfRule>
    <cfRule type="cellIs" dxfId="49" priority="53" operator="between">
      <formula>40</formula>
      <formula>59</formula>
    </cfRule>
    <cfRule type="cellIs" dxfId="48" priority="54" operator="between">
      <formula>0</formula>
      <formula>39</formula>
    </cfRule>
  </conditionalFormatting>
  <conditionalFormatting sqref="S86">
    <cfRule type="cellIs" dxfId="47" priority="43" operator="between">
      <formula>101</formula>
      <formula>500</formula>
    </cfRule>
    <cfRule type="cellIs" dxfId="46" priority="44" operator="between">
      <formula>80</formula>
      <formula>100</formula>
    </cfRule>
    <cfRule type="cellIs" dxfId="45" priority="45" operator="between">
      <formula>70</formula>
      <formula>79</formula>
    </cfRule>
    <cfRule type="cellIs" dxfId="44" priority="46" operator="between">
      <formula>60</formula>
      <formula>69</formula>
    </cfRule>
    <cfRule type="cellIs" dxfId="43" priority="47" operator="between">
      <formula>40</formula>
      <formula>59</formula>
    </cfRule>
    <cfRule type="cellIs" dxfId="42" priority="48" operator="between">
      <formula>0</formula>
      <formula>39</formula>
    </cfRule>
  </conditionalFormatting>
  <conditionalFormatting sqref="S87">
    <cfRule type="cellIs" dxfId="41" priority="37" operator="between">
      <formula>101</formula>
      <formula>500</formula>
    </cfRule>
    <cfRule type="cellIs" dxfId="40" priority="38" operator="between">
      <formula>80</formula>
      <formula>100</formula>
    </cfRule>
    <cfRule type="cellIs" dxfId="39" priority="39" operator="between">
      <formula>70</formula>
      <formula>79</formula>
    </cfRule>
    <cfRule type="cellIs" dxfId="38" priority="40" operator="between">
      <formula>60</formula>
      <formula>69</formula>
    </cfRule>
    <cfRule type="cellIs" dxfId="37" priority="41" operator="between">
      <formula>40</formula>
      <formula>59</formula>
    </cfRule>
    <cfRule type="cellIs" dxfId="36" priority="42" operator="between">
      <formula>0</formula>
      <formula>39</formula>
    </cfRule>
  </conditionalFormatting>
  <conditionalFormatting sqref="S88">
    <cfRule type="cellIs" dxfId="35" priority="31" operator="between">
      <formula>101</formula>
      <formula>500</formula>
    </cfRule>
    <cfRule type="cellIs" dxfId="34" priority="32" operator="between">
      <formula>80</formula>
      <formula>100</formula>
    </cfRule>
    <cfRule type="cellIs" dxfId="33" priority="33" operator="between">
      <formula>70</formula>
      <formula>79</formula>
    </cfRule>
    <cfRule type="cellIs" dxfId="32" priority="34" operator="between">
      <formula>60</formula>
      <formula>69</formula>
    </cfRule>
    <cfRule type="cellIs" dxfId="31" priority="35" operator="between">
      <formula>40</formula>
      <formula>59</formula>
    </cfRule>
    <cfRule type="cellIs" dxfId="30" priority="36" operator="between">
      <formula>0</formula>
      <formula>39</formula>
    </cfRule>
  </conditionalFormatting>
  <conditionalFormatting sqref="S89">
    <cfRule type="cellIs" dxfId="29" priority="25" operator="between">
      <formula>101</formula>
      <formula>500</formula>
    </cfRule>
    <cfRule type="cellIs" dxfId="28" priority="26" operator="between">
      <formula>80</formula>
      <formula>100</formula>
    </cfRule>
    <cfRule type="cellIs" dxfId="27" priority="27" operator="between">
      <formula>70</formula>
      <formula>79</formula>
    </cfRule>
    <cfRule type="cellIs" dxfId="26" priority="28" operator="between">
      <formula>60</formula>
      <formula>69</formula>
    </cfRule>
    <cfRule type="cellIs" dxfId="25" priority="29" operator="between">
      <formula>40</formula>
      <formula>59</formula>
    </cfRule>
    <cfRule type="cellIs" dxfId="24" priority="30" operator="between">
      <formula>0</formula>
      <formula>39</formula>
    </cfRule>
  </conditionalFormatting>
  <conditionalFormatting sqref="S93">
    <cfRule type="cellIs" dxfId="23" priority="19" operator="between">
      <formula>101</formula>
      <formula>500</formula>
    </cfRule>
    <cfRule type="cellIs" dxfId="22" priority="20" operator="between">
      <formula>80</formula>
      <formula>100</formula>
    </cfRule>
    <cfRule type="cellIs" dxfId="21" priority="21" operator="between">
      <formula>70</formula>
      <formula>79</formula>
    </cfRule>
    <cfRule type="cellIs" dxfId="20" priority="22" operator="between">
      <formula>60</formula>
      <formula>69</formula>
    </cfRule>
    <cfRule type="cellIs" dxfId="19" priority="23" operator="between">
      <formula>40</formula>
      <formula>59</formula>
    </cfRule>
    <cfRule type="cellIs" dxfId="18" priority="24" operator="between">
      <formula>0</formula>
      <formula>39</formula>
    </cfRule>
  </conditionalFormatting>
  <conditionalFormatting sqref="S98">
    <cfRule type="cellIs" dxfId="17" priority="13" operator="between">
      <formula>101</formula>
      <formula>500</formula>
    </cfRule>
    <cfRule type="cellIs" dxfId="16" priority="14" operator="between">
      <formula>80</formula>
      <formula>100</formula>
    </cfRule>
    <cfRule type="cellIs" dxfId="15" priority="15" operator="between">
      <formula>70</formula>
      <formula>79</formula>
    </cfRule>
    <cfRule type="cellIs" dxfId="14" priority="16" operator="between">
      <formula>60</formula>
      <formula>69</formula>
    </cfRule>
    <cfRule type="cellIs" dxfId="13" priority="17" operator="between">
      <formula>40</formula>
      <formula>59</formula>
    </cfRule>
    <cfRule type="cellIs" dxfId="12" priority="18" operator="between">
      <formula>0</formula>
      <formula>39</formula>
    </cfRule>
  </conditionalFormatting>
  <conditionalFormatting sqref="S99">
    <cfRule type="cellIs" dxfId="11" priority="7" operator="between">
      <formula>101</formula>
      <formula>500</formula>
    </cfRule>
    <cfRule type="cellIs" dxfId="10" priority="8" operator="between">
      <formula>80</formula>
      <formula>100</formula>
    </cfRule>
    <cfRule type="cellIs" dxfId="9" priority="9" operator="between">
      <formula>70</formula>
      <formula>79</formula>
    </cfRule>
    <cfRule type="cellIs" dxfId="8" priority="10" operator="between">
      <formula>60</formula>
      <formula>69</formula>
    </cfRule>
    <cfRule type="cellIs" dxfId="7" priority="11" operator="between">
      <formula>40</formula>
      <formula>59</formula>
    </cfRule>
    <cfRule type="cellIs" dxfId="6" priority="12" operator="between">
      <formula>0</formula>
      <formula>39</formula>
    </cfRule>
  </conditionalFormatting>
  <conditionalFormatting sqref="S70">
    <cfRule type="cellIs" dxfId="5" priority="1" operator="between">
      <formula>101</formula>
      <formula>500</formula>
    </cfRule>
    <cfRule type="cellIs" dxfId="4" priority="2" operator="between">
      <formula>80</formula>
      <formula>100</formula>
    </cfRule>
    <cfRule type="cellIs" dxfId="3" priority="3" operator="between">
      <formula>70</formula>
      <formula>79</formula>
    </cfRule>
    <cfRule type="cellIs" dxfId="2" priority="4" operator="between">
      <formula>60</formula>
      <formula>69</formula>
    </cfRule>
    <cfRule type="cellIs" dxfId="1" priority="5" operator="between">
      <formula>40</formula>
      <formula>59</formula>
    </cfRule>
    <cfRule type="cellIs" dxfId="0" priority="6"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abSelected="1" topLeftCell="A10" zoomScale="80" zoomScaleNormal="80" workbookViewId="0">
      <selection activeCell="O26" sqref="O26"/>
    </sheetView>
  </sheetViews>
  <sheetFormatPr baseColWidth="10" defaultRowHeight="15"/>
  <cols>
    <col min="2" max="2" width="13.28515625" style="23" customWidth="1"/>
    <col min="3" max="3" width="12.140625" style="23" customWidth="1"/>
    <col min="4" max="4" width="22.85546875" style="23" customWidth="1"/>
    <col min="5" max="5" width="5.140625" customWidth="1"/>
    <col min="6" max="6" width="7.7109375" customWidth="1"/>
    <col min="7" max="7" width="7.140625" customWidth="1"/>
    <col min="8" max="8" width="5.28515625" customWidth="1"/>
    <col min="9" max="9" width="6.28515625" customWidth="1"/>
    <col min="10" max="10" width="11.140625" style="24" customWidth="1"/>
  </cols>
  <sheetData>
    <row r="1" spans="2:10" ht="15.75" thickBot="1"/>
    <row r="2" spans="2:10" ht="55.9" customHeight="1" thickBot="1">
      <c r="B2" s="128" t="s">
        <v>317</v>
      </c>
      <c r="C2" s="129"/>
      <c r="D2" s="129"/>
      <c r="E2" s="129"/>
      <c r="F2" s="129"/>
      <c r="G2" s="129"/>
      <c r="H2" s="129"/>
      <c r="I2" s="129"/>
      <c r="J2" s="130"/>
    </row>
    <row r="3" spans="2:10" s="25" customFormat="1" ht="12.75">
      <c r="B3" s="131" t="s">
        <v>318</v>
      </c>
      <c r="C3" s="131" t="s">
        <v>330</v>
      </c>
      <c r="D3" s="133" t="s">
        <v>319</v>
      </c>
      <c r="E3" s="134" t="s">
        <v>459</v>
      </c>
      <c r="F3" s="134"/>
      <c r="G3" s="134"/>
      <c r="H3" s="134"/>
      <c r="I3" s="134"/>
      <c r="J3" s="135"/>
    </row>
    <row r="4" spans="2:10" s="25" customFormat="1" ht="25.5" thickBot="1">
      <c r="B4" s="132"/>
      <c r="C4" s="132"/>
      <c r="D4" s="132"/>
      <c r="E4" s="26" t="s">
        <v>325</v>
      </c>
      <c r="F4" s="26" t="s">
        <v>326</v>
      </c>
      <c r="G4" s="26" t="s">
        <v>327</v>
      </c>
      <c r="H4" s="26" t="s">
        <v>328</v>
      </c>
      <c r="I4" s="26" t="s">
        <v>329</v>
      </c>
      <c r="J4" s="27" t="s">
        <v>320</v>
      </c>
    </row>
    <row r="5" spans="2:10" ht="51.75">
      <c r="B5" s="28" t="s">
        <v>27</v>
      </c>
      <c r="C5" s="29">
        <v>23</v>
      </c>
      <c r="D5" s="30" t="s">
        <v>321</v>
      </c>
      <c r="E5" s="31">
        <v>6</v>
      </c>
      <c r="F5" s="32"/>
      <c r="G5" s="33"/>
      <c r="H5" s="34">
        <v>1</v>
      </c>
      <c r="I5" s="35">
        <v>16</v>
      </c>
      <c r="J5" s="36">
        <f>SUM(E5:I5)</f>
        <v>23</v>
      </c>
    </row>
    <row r="6" spans="2:10" ht="63.75">
      <c r="B6" s="37" t="s">
        <v>39</v>
      </c>
      <c r="C6" s="38">
        <v>57</v>
      </c>
      <c r="D6" s="39" t="s">
        <v>322</v>
      </c>
      <c r="E6" s="31">
        <v>3</v>
      </c>
      <c r="F6" s="32">
        <v>2</v>
      </c>
      <c r="G6" s="33">
        <v>2</v>
      </c>
      <c r="H6" s="34">
        <v>1</v>
      </c>
      <c r="I6" s="35">
        <v>48</v>
      </c>
      <c r="J6" s="36">
        <f>SUM(E6:I6)</f>
        <v>56</v>
      </c>
    </row>
    <row r="7" spans="2:10" ht="54">
      <c r="B7" s="37" t="s">
        <v>136</v>
      </c>
      <c r="C7" s="38">
        <v>13</v>
      </c>
      <c r="D7" s="30" t="s">
        <v>323</v>
      </c>
      <c r="E7" s="31">
        <v>2</v>
      </c>
      <c r="F7" s="32"/>
      <c r="G7" s="33"/>
      <c r="H7" s="34"/>
      <c r="I7" s="35">
        <v>11</v>
      </c>
      <c r="J7" s="36">
        <f>SUM(E7:I7)</f>
        <v>13</v>
      </c>
    </row>
    <row r="8" spans="2:10" ht="52.5">
      <c r="B8" s="40" t="s">
        <v>155</v>
      </c>
      <c r="C8" s="41">
        <v>23</v>
      </c>
      <c r="D8" s="42" t="s">
        <v>324</v>
      </c>
      <c r="E8" s="43">
        <v>6</v>
      </c>
      <c r="F8" s="44"/>
      <c r="G8" s="45">
        <v>3</v>
      </c>
      <c r="H8" s="46">
        <v>2</v>
      </c>
      <c r="I8" s="47">
        <v>12</v>
      </c>
      <c r="J8" s="48">
        <f>SUM(E8:I8)</f>
        <v>23</v>
      </c>
    </row>
    <row r="9" spans="2:10">
      <c r="B9" s="125" t="s">
        <v>366</v>
      </c>
      <c r="C9" s="126"/>
      <c r="D9" s="127"/>
      <c r="E9" s="49">
        <f>SUM(E5:E8)</f>
        <v>17</v>
      </c>
      <c r="F9" s="50">
        <f>SUM(F5:F8)</f>
        <v>2</v>
      </c>
      <c r="G9" s="51">
        <f>SUM(G5:G8)</f>
        <v>5</v>
      </c>
      <c r="H9" s="56">
        <f>SUM(H5:H8)</f>
        <v>4</v>
      </c>
      <c r="I9" s="52">
        <f>SUM(I5:I8)</f>
        <v>87</v>
      </c>
      <c r="J9" s="53">
        <f t="shared" ref="J9" si="0">SUM(J5:J8)</f>
        <v>115</v>
      </c>
    </row>
    <row r="10" spans="2:10" s="55" customFormat="1" ht="15.75" customHeight="1">
      <c r="B10" s="54"/>
      <c r="C10" s="54"/>
      <c r="D10" s="54"/>
      <c r="E10" s="54"/>
      <c r="F10" s="54"/>
      <c r="G10" s="54"/>
      <c r="H10" s="54"/>
      <c r="I10" s="54"/>
      <c r="J10" s="54"/>
    </row>
    <row r="11" spans="2:10" s="55" customFormat="1" ht="15.75" customHeight="1">
      <c r="B11" s="54"/>
      <c r="C11" s="54"/>
      <c r="D11" s="54"/>
      <c r="E11" s="54"/>
      <c r="F11" s="54"/>
      <c r="G11" s="54"/>
      <c r="H11" s="54"/>
      <c r="I11" s="54"/>
      <c r="J11" s="54"/>
    </row>
    <row r="12" spans="2:10" s="55" customFormat="1" ht="15" customHeight="1">
      <c r="B12" s="54"/>
      <c r="C12" s="54"/>
      <c r="D12" s="54"/>
      <c r="E12" s="54"/>
      <c r="F12" s="54"/>
      <c r="G12" s="54"/>
      <c r="H12" s="54"/>
      <c r="I12" s="54"/>
      <c r="J12" s="54"/>
    </row>
    <row r="13" spans="2:10" s="55" customFormat="1" ht="15.75" customHeight="1">
      <c r="B13" s="54"/>
      <c r="C13" s="54"/>
      <c r="D13" s="54"/>
      <c r="E13" s="54"/>
      <c r="F13" s="54"/>
      <c r="G13" s="54"/>
      <c r="H13" s="54"/>
      <c r="I13" s="54"/>
      <c r="J13" s="54"/>
    </row>
    <row r="14" spans="2:10" s="55" customFormat="1" ht="15.75" customHeight="1">
      <c r="B14" s="54"/>
      <c r="C14" s="54"/>
      <c r="D14" s="54"/>
      <c r="E14" s="54"/>
      <c r="F14" s="54"/>
      <c r="G14" s="54"/>
      <c r="H14" s="54"/>
      <c r="I14" s="54"/>
      <c r="J14" s="54"/>
    </row>
    <row r="43" spans="1:12">
      <c r="A43" s="124" t="s">
        <v>460</v>
      </c>
      <c r="B43" s="124"/>
      <c r="C43" s="124"/>
      <c r="D43" s="124"/>
      <c r="E43" s="124"/>
      <c r="F43" s="124"/>
      <c r="G43" s="124"/>
      <c r="H43" s="124"/>
      <c r="I43" s="124"/>
      <c r="J43" s="124"/>
      <c r="K43" s="124"/>
      <c r="L43" s="124"/>
    </row>
    <row r="46" spans="1:12">
      <c r="A46" s="123" t="s">
        <v>318</v>
      </c>
      <c r="B46" s="123"/>
      <c r="C46" s="123"/>
      <c r="D46" s="81" t="s">
        <v>461</v>
      </c>
    </row>
    <row r="47" spans="1:12">
      <c r="A47" s="123" t="s">
        <v>27</v>
      </c>
      <c r="B47" s="123"/>
      <c r="C47" s="123"/>
      <c r="D47" s="80">
        <v>10</v>
      </c>
    </row>
    <row r="48" spans="1:12">
      <c r="A48" s="123" t="s">
        <v>39</v>
      </c>
      <c r="B48" s="123"/>
      <c r="C48" s="123"/>
      <c r="D48" s="80">
        <v>28</v>
      </c>
    </row>
    <row r="49" spans="1:4">
      <c r="A49" s="123" t="s">
        <v>462</v>
      </c>
      <c r="B49" s="123"/>
      <c r="C49" s="123"/>
      <c r="D49" s="80">
        <v>7</v>
      </c>
    </row>
    <row r="50" spans="1:4">
      <c r="A50" s="123" t="s">
        <v>155</v>
      </c>
      <c r="B50" s="123"/>
      <c r="C50" s="123"/>
      <c r="D50" s="80">
        <v>5</v>
      </c>
    </row>
    <row r="51" spans="1:4">
      <c r="A51" s="123" t="s">
        <v>463</v>
      </c>
      <c r="B51" s="123"/>
      <c r="C51" s="123"/>
      <c r="D51" s="80">
        <f>SUM(D47:D50)</f>
        <v>50</v>
      </c>
    </row>
  </sheetData>
  <mergeCells count="13">
    <mergeCell ref="B9:D9"/>
    <mergeCell ref="B2:J2"/>
    <mergeCell ref="B3:B4"/>
    <mergeCell ref="C3:C4"/>
    <mergeCell ref="D3:D4"/>
    <mergeCell ref="E3:J3"/>
    <mergeCell ref="A50:C50"/>
    <mergeCell ref="A51:C51"/>
    <mergeCell ref="A43:L43"/>
    <mergeCell ref="A46:C46"/>
    <mergeCell ref="A47:C47"/>
    <mergeCell ref="A48:C48"/>
    <mergeCell ref="A49:C4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2021-12-28T10:40:18Z</dcterms:modified>
</cp:coreProperties>
</file>