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JUVENTUD\"/>
    </mc:Choice>
  </mc:AlternateContent>
  <xr:revisionPtr revIDLastSave="0" documentId="13_ncr:1_{67499C02-7C7F-441A-9C0D-0C594D892AA0}" xr6:coauthVersionLast="47" xr6:coauthVersionMax="47" xr10:uidLastSave="{00000000-0000-0000-0000-000000000000}"/>
  <bookViews>
    <workbookView xWindow="-120" yWindow="-120" windowWidth="20730" windowHeight="11160" xr2:uid="{00000000-000D-0000-FFFF-FFFF00000000}"/>
  </bookViews>
  <sheets>
    <sheet name="2014" sheetId="5" r:id="rId1"/>
    <sheet name="2015" sheetId="7" r:id="rId2"/>
    <sheet name="2016" sheetId="8" r:id="rId3"/>
    <sheet name="2017" sheetId="9" r:id="rId4"/>
    <sheet name="2018" sheetId="10" r:id="rId5"/>
    <sheet name="2019" sheetId="11"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77" i="11" l="1"/>
  <c r="AD76" i="11"/>
  <c r="AD69" i="11"/>
  <c r="AD66" i="11"/>
  <c r="AD63" i="11"/>
  <c r="AD61" i="11"/>
  <c r="AD59" i="11"/>
  <c r="AD58" i="11"/>
  <c r="AD57" i="11"/>
  <c r="AD56" i="11"/>
  <c r="AD55" i="11"/>
  <c r="AD54" i="11"/>
  <c r="AD49" i="11"/>
  <c r="AD46" i="11"/>
  <c r="AD45" i="11"/>
  <c r="AD44" i="11"/>
  <c r="AD39" i="11"/>
  <c r="AD38" i="11"/>
  <c r="AD36" i="11"/>
  <c r="AD35" i="11"/>
  <c r="AD32" i="11"/>
  <c r="AD31" i="11"/>
  <c r="AD30" i="11"/>
  <c r="AD28" i="11"/>
  <c r="AD27" i="11"/>
  <c r="AD26" i="11"/>
  <c r="AD24" i="11"/>
  <c r="AD23" i="11"/>
  <c r="AD21" i="11"/>
  <c r="AD20" i="11"/>
  <c r="AD18" i="11"/>
  <c r="AD17" i="11"/>
  <c r="AD16" i="11"/>
  <c r="AD12" i="11"/>
  <c r="AG11" i="11"/>
  <c r="AD11" i="11"/>
  <c r="AD10" i="11"/>
  <c r="AD5" i="11"/>
  <c r="AD3" i="11"/>
  <c r="R84" i="10"/>
  <c r="R83" i="10"/>
  <c r="R82" i="10"/>
  <c r="R81" i="10"/>
  <c r="R79" i="10"/>
  <c r="R78" i="10"/>
  <c r="R77" i="10"/>
  <c r="R75" i="10"/>
  <c r="R73" i="10"/>
  <c r="R70" i="10"/>
  <c r="R69" i="10"/>
  <c r="R68" i="10"/>
  <c r="R67" i="10"/>
  <c r="R65" i="10"/>
  <c r="R64" i="10"/>
  <c r="R63" i="10"/>
  <c r="R62" i="10"/>
  <c r="R61" i="10"/>
  <c r="R59" i="10"/>
  <c r="R58" i="10"/>
  <c r="R57" i="10"/>
  <c r="R55" i="10"/>
  <c r="R54" i="10"/>
  <c r="R52" i="10"/>
  <c r="R50" i="10"/>
  <c r="R49" i="10"/>
  <c r="R48" i="10"/>
  <c r="R47" i="10"/>
  <c r="R45" i="10"/>
  <c r="R43" i="10"/>
  <c r="R42" i="10"/>
  <c r="R41" i="10"/>
  <c r="R40" i="10"/>
  <c r="R39" i="10"/>
  <c r="R37" i="10"/>
  <c r="R36" i="10"/>
  <c r="R35" i="10"/>
  <c r="R34" i="10"/>
  <c r="R33" i="10"/>
  <c r="R32" i="10"/>
  <c r="R31" i="10"/>
  <c r="R29" i="10"/>
  <c r="R28" i="10"/>
  <c r="R26" i="10"/>
  <c r="R25" i="10"/>
  <c r="R24" i="10"/>
  <c r="R22" i="10"/>
  <c r="R20" i="10"/>
  <c r="R18" i="10"/>
  <c r="R16" i="10"/>
  <c r="R15" i="10"/>
  <c r="R14" i="10"/>
  <c r="R13" i="10"/>
  <c r="J13" i="10"/>
  <c r="R12" i="10"/>
  <c r="R9" i="10"/>
  <c r="R8" i="10"/>
  <c r="R7" i="10"/>
  <c r="R6" i="10"/>
  <c r="R5" i="10"/>
  <c r="R4" i="10"/>
  <c r="Q25" i="9"/>
  <c r="Q24" i="9"/>
  <c r="J13" i="9"/>
  <c r="K85" i="8"/>
  <c r="J85" i="8"/>
  <c r="L84" i="8"/>
  <c r="L83" i="8"/>
  <c r="L81" i="8"/>
  <c r="L79" i="8"/>
  <c r="L78" i="8"/>
  <c r="L77" i="8"/>
  <c r="L74" i="8"/>
  <c r="L73" i="8"/>
  <c r="L70" i="8"/>
  <c r="L69" i="8"/>
  <c r="L64" i="8"/>
  <c r="L63" i="8"/>
  <c r="L60" i="8"/>
  <c r="L59" i="8"/>
  <c r="L54" i="8"/>
  <c r="L50" i="8"/>
  <c r="L47" i="8"/>
  <c r="L45" i="8"/>
  <c r="L43" i="8"/>
  <c r="L42" i="8"/>
  <c r="L41" i="8"/>
  <c r="L40" i="8"/>
  <c r="L39" i="8"/>
  <c r="L36" i="8"/>
  <c r="L35" i="8"/>
  <c r="L34" i="8"/>
  <c r="L32" i="8"/>
  <c r="L30" i="8"/>
  <c r="L29" i="8"/>
  <c r="L27" i="8"/>
  <c r="L26" i="8"/>
  <c r="L25" i="8"/>
  <c r="L24" i="8"/>
  <c r="L20" i="8"/>
  <c r="L18" i="8"/>
  <c r="L17" i="8"/>
  <c r="L13" i="8"/>
  <c r="L12" i="8"/>
  <c r="L8" i="8"/>
  <c r="L7" i="8"/>
  <c r="L6" i="8"/>
  <c r="L5" i="8"/>
  <c r="L4" i="8"/>
  <c r="K11" i="7"/>
  <c r="K11" i="5"/>
</calcChain>
</file>

<file path=xl/sharedStrings.xml><?xml version="1.0" encoding="utf-8"?>
<sst xmlns="http://schemas.openxmlformats.org/spreadsheetml/2006/main" count="4180" uniqueCount="1006">
  <si>
    <t>Arquitectura institucional</t>
  </si>
  <si>
    <t>Atención integral</t>
  </si>
  <si>
    <t>Generación del Conocimiento</t>
  </si>
  <si>
    <t>Seguimiento, Monitoreo y evaluación</t>
  </si>
  <si>
    <t>Participación y movilización social</t>
  </si>
  <si>
    <t>Número de municipios con política pública de juventud formulada y en ejecución</t>
  </si>
  <si>
    <t>Acuerdos municipales
Informes de rendición de cuentas
Informes de ejecución de las políticas</t>
  </si>
  <si>
    <t>Número de municipios con sistemas municipales de juventud operando</t>
  </si>
  <si>
    <t>Existen actores en cada uno de los municipios pero no hay sistemas conformados</t>
  </si>
  <si>
    <t>Informes de rendición de cuentas
Informes de ejecución de las políticas</t>
  </si>
  <si>
    <t>Tasa de desempleo juvenil</t>
  </si>
  <si>
    <t xml:space="preserve">25,3 (2012, Fuente: DANE – GEIH. Cálculos DNP)
</t>
  </si>
  <si>
    <t>&lt;10</t>
  </si>
  <si>
    <t>Tasa de trabajo infantil</t>
  </si>
  <si>
    <t>Tasa de trabajo infantil ampliada</t>
  </si>
  <si>
    <t>&lt;3</t>
  </si>
  <si>
    <t>&lt;7</t>
  </si>
  <si>
    <t>Reporte de la Gran Encuesta Integrada de Hogares-DANE</t>
  </si>
  <si>
    <t>7,1 (2012, Fuente: DANE – GEIH)</t>
  </si>
  <si>
    <t>13 (2012, Fuente: DANE – GEIH)</t>
  </si>
  <si>
    <t>Tasa de cobertura neta básica secundaria</t>
  </si>
  <si>
    <t>Tasa de cobertura neta media vocacional</t>
  </si>
  <si>
    <t>79,17% (Fuente: MEN Sistema Integrado de Matrícula, SIMAT)</t>
  </si>
  <si>
    <t>46,59% (Fuente: MEN Sistema Integrado de Matrícula, SIMAT)</t>
  </si>
  <si>
    <t>Tasa de absorción de bachilleres</t>
  </si>
  <si>
    <t>30,5% (MEN Fecha de corte: 31 de enero de 2013)</t>
  </si>
  <si>
    <t>Tasa de deserción universitaria</t>
  </si>
  <si>
    <t>12,6% (MEN-Fecha de corte: mayo de 2014)</t>
  </si>
  <si>
    <t>Tasa de cobertura Educación Superior</t>
  </si>
  <si>
    <t>61,2%(MEN-Fecha de corte: mayo de 2014)</t>
  </si>
  <si>
    <t>Tasa de deserción a largo plazo (semestre 10)</t>
  </si>
  <si>
    <t>54% (MEN, 2014)</t>
  </si>
  <si>
    <t>Cobertura de aseguramiento de población joven</t>
  </si>
  <si>
    <t>Tasa de homicidios x100 mil jóvenes</t>
  </si>
  <si>
    <t>Tasa de suicidios x 100 mil jóvenes</t>
  </si>
  <si>
    <t>Prevalencia de vida consumo de sustancias psicoactivas en escolares</t>
  </si>
  <si>
    <t>18,7 (Observatorio Nacional de Salud Mental y Drogas, 2012)</t>
  </si>
  <si>
    <t>14,2 (Observatorio Nacional de Salud Mental y Drogas, 2012)</t>
  </si>
  <si>
    <t>Número de embarazos en menores de 20 años</t>
  </si>
  <si>
    <t>1607 (Fuente: Colombia Joven-Juaco. 2012)</t>
  </si>
  <si>
    <t>&lt;1300</t>
  </si>
  <si>
    <t>&lt;1100</t>
  </si>
  <si>
    <t>Por debajo de la tasa nacional</t>
  </si>
  <si>
    <t>Tasa de violencia interpersonal x 100 mil jóvenes</t>
  </si>
  <si>
    <t>77,19 (Fuente: Elab. Propia. Datos abs. JUACO, 2013. Preliminar)</t>
  </si>
  <si>
    <t>934,82(Fuente: Elab. Propia. Datos abs. JUACO, 2013. Preliminar)</t>
  </si>
  <si>
    <t>308,06 (Fuente: Elab. Propia. Datos abs. JUACO, 2013. Preliminar)</t>
  </si>
  <si>
    <t>8,5 (Fuente: Elab. Propia. Datos abs. JUACO, 2013. Preliminar)</t>
  </si>
  <si>
    <t>Pendiente por construir</t>
  </si>
  <si>
    <t>82,59% (Fuente: Elab. Propia. Datos abs. JUACO, 2013. Preliminar)</t>
  </si>
  <si>
    <t>Por definir</t>
  </si>
  <si>
    <t>Aumento en un 50% con relación a la línea base</t>
  </si>
  <si>
    <t>Aumento en un 100% con relación a la línea base</t>
  </si>
  <si>
    <t>Total de deportistas jóvenes quindianos con logros deportivos en los eventos internacionales y del ciclo olímpico.</t>
  </si>
  <si>
    <t xml:space="preserve">Total de deportistas participantes jóvenes quindianos en juegos nacionales. </t>
  </si>
  <si>
    <t>Total de deportistas de altos 
logros que se encuentran beneficiados por los programas de apoyo de las categoría deportivas</t>
  </si>
  <si>
    <t xml:space="preserve">Porcentaje de adultos que  dedican como mínimo 150 minutos semanales a la práctica de actividad física aeróbica, de intensidad moderada, o bien 75 minutos de actividad física aeróbica vigorosa cada semana, o bien una combinación equivalente de actividades moderadas y vigorosas.
</t>
  </si>
  <si>
    <t>Desarrollar procesos de formación sobre dinámicas juveniles</t>
  </si>
  <si>
    <t>Desarrollar procesos de divulgación del conocimiento sobre las dinámicas juveniles</t>
  </si>
  <si>
    <t>Porcentaje de implementación de una estrategia de comunicación y divulgación de la política de juventud</t>
  </si>
  <si>
    <t>Realización de investigaciones sobre dinámicas juveniles</t>
  </si>
  <si>
    <t>Apoyo a investigaciones
Establecimiento de alianzas con entidades de educación superior para el desarrollo de procesos  investigativos
Diseño y puesta en marcha de un observatorio de Juventud</t>
  </si>
  <si>
    <t>Número de investigaciones sobre dinámicas juveniles realizadas</t>
  </si>
  <si>
    <t>Número de procesos de formación desarrollados con una intensidad superior a 40 horas</t>
  </si>
  <si>
    <t>Desarrollo de procesos de control social al a ejecución de la política</t>
  </si>
  <si>
    <t>Número de veedurías ciudadanas conformadas</t>
  </si>
  <si>
    <t>Diseño y puesta en marcha de sistemas de información de la política</t>
  </si>
  <si>
    <t>Realizar procesos de rendición pública de cuentas de ejecución de la política</t>
  </si>
  <si>
    <t>Porcentaje de implementación del sistema de información</t>
  </si>
  <si>
    <t>Número de rendiciones públicas de cuentas realizadas</t>
  </si>
  <si>
    <t>Promover espacios de incidencia y participación social de las y los jóvenes</t>
  </si>
  <si>
    <t>Puesta en marcha y fortalecimiento de las casas de la juventud</t>
  </si>
  <si>
    <t>Número de casas de la juventud funcionando</t>
  </si>
  <si>
    <t>Fortalecimiento de las asambleas juveniles</t>
  </si>
  <si>
    <t>Fortalecimiento de los Consejos Municipales de la Juventud
Desarrollo de procesos de formación en liderazgo e incidencia a consejeros de juventud</t>
  </si>
  <si>
    <t>Fortalecimiento de las plataformas juveniles
Desarrollo de procesos de formación en liderazgo e incidencia a animadores y lideres de procesos juveniles</t>
  </si>
  <si>
    <t>Numero de plataformas juveniles funcionando</t>
  </si>
  <si>
    <t>Número de asambleas juveniles conformadas y funcionando</t>
  </si>
  <si>
    <t>Número de consejos  de la juventud funcionando</t>
  </si>
  <si>
    <t>&gt;85%</t>
  </si>
  <si>
    <t>&gt;90%</t>
  </si>
  <si>
    <t>&gt;50%</t>
  </si>
  <si>
    <t>&gt;55%</t>
  </si>
  <si>
    <t>&gt;40%</t>
  </si>
  <si>
    <t>&lt;50%</t>
  </si>
  <si>
    <t>&lt;45%</t>
  </si>
  <si>
    <t>&lt;10%</t>
  </si>
  <si>
    <t>&lt;7%</t>
  </si>
  <si>
    <t>&gt;66%</t>
  </si>
  <si>
    <t>&gt;71%</t>
  </si>
  <si>
    <t>Por debajo de la prevalencia nacional</t>
  </si>
  <si>
    <t>10 puntos por encima de la línea base</t>
  </si>
  <si>
    <t>20 puntos por encima de la línea base</t>
  </si>
  <si>
    <t xml:space="preserve">Número de proyectos de concertación al año con organizaciones juveniles culturales apoyados </t>
  </si>
  <si>
    <t>Aumento del 100%</t>
  </si>
  <si>
    <t>Aumento del 200%</t>
  </si>
  <si>
    <t>Reporte Ministerio de Educación SIMAT</t>
  </si>
  <si>
    <t>Reporte Ministerio de Educación SNIES</t>
  </si>
  <si>
    <t>Reporte de la Secretaría de Salud</t>
  </si>
  <si>
    <t>Instituto Nacional de Medicina Legal-Forensis</t>
  </si>
  <si>
    <t>Estudios Nacionales-ONDSM</t>
  </si>
  <si>
    <t>Reportes de Secretaria de Salud</t>
  </si>
  <si>
    <t>Reportes Indeportes</t>
  </si>
  <si>
    <t>Reportes Indeportes, Secretaría de Salud, Secretaría de Educación</t>
  </si>
  <si>
    <t>Reportes Secretaría de Cultura</t>
  </si>
  <si>
    <t>Reporte de la Secretaría de Familia</t>
  </si>
  <si>
    <t>Reporte de la Secretaría de Familia
Actas de posesión
Actas de sesiones de CMJ</t>
  </si>
  <si>
    <t>Reporte de la Secretaría de Familia
Actas de sesión</t>
  </si>
  <si>
    <t>Secretaría de Salud
Secretaría del Interior
Secretaría de Educación
Secretaría de Familia
Organismos de Seguridad</t>
  </si>
  <si>
    <t>Secretaría de Cultura</t>
  </si>
  <si>
    <t>Secretaría de Familia
Responsables de comunicaciones</t>
  </si>
  <si>
    <t>Secretaría de Salud
Secretaría del Interior
Secretaría de Educación
Secretaría de Familia
ICBF
Universidades</t>
  </si>
  <si>
    <t>Secretaría de Familia</t>
  </si>
  <si>
    <t>Secretaria de Planeación y Planificación</t>
  </si>
  <si>
    <t>Secretaria de Planeación y Planificación
Secretaría de Familia</t>
  </si>
  <si>
    <t>Secretaría de Familia
Secretaria de Aguas e Infraestructura
Alcaldías Municipales</t>
  </si>
  <si>
    <t>Secretaría de Educación
Universidades
Secretaría de Familia
Alcaldías Municipales</t>
  </si>
  <si>
    <t>Secretaría de Salud
Alcaldías Municipales</t>
  </si>
  <si>
    <t>Secretaría de Salud
Secretaría del Interior
Secretaría de Educación
Secretaría de Familia
Organismos de Seguridad
Alcaldías Municipales</t>
  </si>
  <si>
    <t>Secretaría de Salud
Secretaría de Educación
Secretaría de Familia
ICBF
Alcaldías Municipales</t>
  </si>
  <si>
    <t>Indeportes
Alcaldías Municipales</t>
  </si>
  <si>
    <t>Secretaría de Familia
Alcaldías Municipales</t>
  </si>
  <si>
    <t>Garantizar el acceso y sostenibilidad laboral y productiva de las y los jóvenes quindianos</t>
  </si>
  <si>
    <t>Reportes de la Gran Encuesta Integrada de Hogares - DANE
Reportes de Coyuntura Económica</t>
  </si>
  <si>
    <t>Garantizar una educación de calidad, oportuna y pertinente para la población joven del Quindío</t>
  </si>
  <si>
    <t>Secretaría de Salud
Secretaría del Interior
Secretaría de Educación
Instituto de Tránsito
Secretaría de Familia
Organismos de Seguridad
Alcaldías Municipales</t>
  </si>
  <si>
    <t>Prevalencia de consumo de sustancias psicoactivas último año en escolares</t>
  </si>
  <si>
    <t>Tasa de violencia intrafamiliar x 100 mil jóvenes</t>
  </si>
  <si>
    <t>Promoción del deporte y la recreación en la población joven del Quindío</t>
  </si>
  <si>
    <t xml:space="preserve">Porcentaje de menores de edad que invierten como mínimo 60 minutos diarios en actividades físicas de intensidad moderada a vigorosa. </t>
  </si>
  <si>
    <t xml:space="preserve">Fomento del acceso a la cultura y a las expresiones culturales de la población joven del Quindío. </t>
  </si>
  <si>
    <t>Numero de estímulos otorgados al año a talentos jóvenes al año</t>
  </si>
  <si>
    <t xml:space="preserve">Valor de la bolsa de estímulos y concertación para proyectos juveniles. </t>
  </si>
  <si>
    <t>Puesta en marcha de portal web para jóvenes
Realización de publicaciones
Generación de productos comunicativos audiovisuales
Impulso a redes de comunicación comunitaria y procesos de reeditores sociales</t>
  </si>
  <si>
    <t>Desarrollar estrategias para el control social, seguimiento, monitoreo de la política</t>
  </si>
  <si>
    <t>Secretaria de Planeación y Planificación
Secretaria de Turismo Industria y Comercio
Secretaría de Educación Municipal
ICBF 
Secretaría de Desarrollo Rural
Ministerio del Trabajo
Alcaldías Municipales</t>
  </si>
  <si>
    <t>INDICADORES</t>
  </si>
  <si>
    <t>LINEA BASE</t>
  </si>
  <si>
    <t>MEDIOS DE VERIFICACIÓN</t>
  </si>
  <si>
    <t>RESPONSABLES.</t>
  </si>
  <si>
    <t>Número de Oficinas de Juventud creadas con capacidad política, técnica y financiera</t>
  </si>
  <si>
    <t>Secretaria de Familia
Secretaria de Planeación
Alcaldías Municipales</t>
  </si>
  <si>
    <t>Secretaria de Familia, Secretarías de Planeación
Alcaldías Municipales</t>
  </si>
  <si>
    <t>Acuerdos Municpales Informe de Ejecución de las Políticas</t>
  </si>
  <si>
    <t>Sistemas de Infformaciòn               Informes Períódicos                              No de Instituciones vinculadas al Sistema</t>
  </si>
  <si>
    <t xml:space="preserve">Promoción y fomento a los emprendimientos y proyectos productivos juveniles mediante el apoyo en la consecución de recursos para financiación y cofinanciación de ideas de negocio.
</t>
  </si>
  <si>
    <t>No.</t>
  </si>
  <si>
    <t>1.1</t>
  </si>
  <si>
    <t>Reconocimiento y promoción de las culturas y expresiones juveniles mediante la institucionalización de eventos anuales o semestrales de apoyo a expresiones culturales, artísticas y empresariales de cualquier tipo de identidad juvenil.</t>
  </si>
  <si>
    <t>Impulso a la Ley del Primer Empleo.</t>
  </si>
  <si>
    <t>3.1</t>
  </si>
  <si>
    <t>Apoyo a proyectos innovadores y emprendimiento social.</t>
  </si>
  <si>
    <t xml:space="preserve">Fortalecimiento de la Educación, la Ciencia y la Tecnología para la población juvenil mediante alianzas estratégicas que generen programas para el fomento de la cultura de la investigación y la CTeI.                                        
</t>
  </si>
  <si>
    <t>4.1</t>
  </si>
  <si>
    <t>Establecimiento de alianzas con actores públicos y privados para la implementación departamental del Documento CONPES 173 del 2014</t>
  </si>
  <si>
    <t>Fortalecimiento e implementación en todo el departamento de la Estrategia Nacional de Erradicación del Trabajo Infantil</t>
  </si>
  <si>
    <t>Formación para el trabajo, la asociatividad y el empleo mediante alianzas estratégicas con entes territoriales, fondos de garantías e instituciones de servicio educativo para fomentar la cultura del emprendimiento, organización, innovación y formación del talento profesional.</t>
  </si>
  <si>
    <t>Promoción de los y las jóvenes rurales e indígenas como actores sociales del territorio mediante la implementación de estrategias de emprendimiento rural.</t>
  </si>
  <si>
    <t xml:space="preserve">Fortalecimiento de la cobertura educativa y la calidad educativa en básica secundaria y media vocacional. 
</t>
  </si>
  <si>
    <t>Desarrollo de acciones encaminadas a la disminución de la deserción escolar</t>
  </si>
  <si>
    <t>Fortalecimiento de la oferta educativa con metodologías flexibles</t>
  </si>
  <si>
    <t xml:space="preserve">Desarrollar programas de prevención de la deserción universitaria. </t>
  </si>
  <si>
    <t xml:space="preserve"> Promover la apertura de nuevos cupos y programas de educación superior, tanto en Armenia como en el resto de los municipios. </t>
  </si>
  <si>
    <t>Promoción de la cultura deportiva para una juventud físicamente sana mediante la realización de torneos deportivos, festivales de visibilización y promoción de campañas de hábitos saludables y Rumba Segura.</t>
  </si>
  <si>
    <t>5.1</t>
  </si>
  <si>
    <t xml:space="preserve">Realización de cursos, seminarios y diplomados
</t>
  </si>
  <si>
    <t xml:space="preserve">Establecimiento de alianzas con instituciones de educación superior para la oferta de programas relacionados con juventud. </t>
  </si>
  <si>
    <t xml:space="preserve">Acceso y atención de los y las jóvenes a los servicios de salud pública a nivel local y departamental mediante la efectiva implementación de Programas de Servicios Amigables. </t>
  </si>
  <si>
    <t>Implementación en el departamento de los lineamientos establecidos en el Documento CONPES 3673 de 2010</t>
  </si>
  <si>
    <t>Control y seguimiento a los servicios de salud pública local y departamental mediante espacios de participación de jóvenes avalados para ese respecto.</t>
  </si>
  <si>
    <t>Ejecución de la política HAZ PAZ o la que haga sus veces</t>
  </si>
  <si>
    <t>Fortalecimiento de los proyectos para la educación sexual y construcción de ciudadanía.</t>
  </si>
  <si>
    <t>Formación y apoyo de talentos deportivos</t>
  </si>
  <si>
    <t xml:space="preserve">Promoción del turismo de naturaleza y de aventura en los y las jóvenes. </t>
  </si>
  <si>
    <t xml:space="preserve">Promoción de la actividad física, el deporte y la recreación en entornos comunitarios. </t>
  </si>
  <si>
    <r>
      <t>Realización de torneos, olimpiadas y encuentros deportivos</t>
    </r>
    <r>
      <rPr>
        <sz val="11"/>
        <color theme="1"/>
        <rFont val="Calibri"/>
        <family val="2"/>
        <scheme val="minor"/>
      </rPr>
      <t xml:space="preserve">
</t>
    </r>
  </si>
  <si>
    <t>Número de proyectos artisticos y culturales apoyados y ejecutados.</t>
  </si>
  <si>
    <t>Formación artística y cultural de las y los jóvenes. Fortalecimiento de escuelas culturales</t>
  </si>
  <si>
    <t>Desarrollo de procesos de concertación y estímulos para gestores culturales juveniles y organizaciones juveniles culturales.</t>
  </si>
  <si>
    <t>Número de Sistemas Departamentales de Juventud operando</t>
  </si>
  <si>
    <t>Colombia Joven, Gobernación, Institutos Descentralizados
Alcaldías Municipales</t>
  </si>
  <si>
    <t>En el Depto hay diversos planes y politicas:  HAZ PAZ, Seguridad Alimentaria, Infancia y Adoelscencia, estos procesos no están armonizados con el estatuto de ciuddania juvenil ni con la PPJ</t>
  </si>
  <si>
    <t>Porcentaje de Planes y Políticas armonizadas con la Politica Pública de Juventud</t>
  </si>
  <si>
    <t>Actas de Consejo de Política Social, Ordenanzas, Informes de Ejecución de Planes y Políticas.</t>
  </si>
  <si>
    <t>Consejos de Política Social Departamentales y Consejos de Política Social Municipales.</t>
  </si>
  <si>
    <t>Secretaria de Planeación Secretaría de Familia
Secretaria de Turismo Industria y Comercio, CODECTY, Camaras de Comercio, Gremios
Dirección Territorial Ministerio del Trabajo.    SENA 
Secretaría de Agricultura
Alcaldías Municipales</t>
  </si>
  <si>
    <t>No de Jovenes vinculados a proyectos innovadores y de emprendimiento</t>
  </si>
  <si>
    <t>ND</t>
  </si>
  <si>
    <t>Actas de consitución de Empresas, No de Proyectos aprobados en Bolsas Concursables, Resoluciones de Adjudicación, por COLCIENCIAS. Actas de Consejo CODECTI y CONDECYT</t>
  </si>
  <si>
    <t>Secretaria de Planeación Secretaría de Familia
Secretaria de Turismo Industria y Comercio, CODECTI, Camaras de Comercio, Gremios
Dirección Territorial Ministerio del Trabajo.    SENA, Universidades, 
Secretaría de Agricultura
Alcaldías Municipales</t>
  </si>
  <si>
    <t>Porcentaje  de Emprendimientos que participan en Ruedas de Negocios Regionales y Nacionales que son liderados por Jovenes</t>
  </si>
  <si>
    <t>Informes de Ruedas de Negocios, Actas del Consejo Regional de Competitividad</t>
  </si>
  <si>
    <t>Secretaria de Turismo Industria y Comercio, CODECTI, Camaras de Comercio, Gremios
Dirección Territorial Ministerio del Trabajo.    SENA, Universidades, 
Alcaldías Municipales, Consejo Regional de Competitividad.</t>
  </si>
  <si>
    <t>3.PP x encima de la Linea construida</t>
  </si>
  <si>
    <t>6.PP x encima de la Linea construida</t>
  </si>
  <si>
    <t>No de Empresas que se benefician con la Ley del Primer Empleo</t>
  </si>
  <si>
    <t>Sistema de Información para el Empleo, Bases de Datos de las Empresas beneficiadas.</t>
  </si>
  <si>
    <t>Dirección Territorial Ministerio del Trabajo, SENA, Camara de Comercio, Gremios, Consejo Departamental de Política Salarial.</t>
  </si>
  <si>
    <t>No de empresas públicas y privadas que se benefician con la Ley del Primer Empleo</t>
  </si>
  <si>
    <t>Porcentaje de Jovenesque participan en proyectos de innovación y emprendimiento que son de origen rural y etnico</t>
  </si>
  <si>
    <t>Registros de Programas de Emprendimiento  SENA, Gobernación, Universidades.</t>
  </si>
  <si>
    <t>Porcentaje de Ideas de Negocio que reciben estimulo financiero</t>
  </si>
  <si>
    <t>Registros Contables de Desembolsos Programas de Emprendimiento  SENA, Gobernación, Universidades, Informes Ejecutivos Camara de Comercio.</t>
  </si>
  <si>
    <t>Secretaría de Turismo, Industria y Comercio, Camara de Comercio, SENA, Universidades, Gremios, Secretaría de Educación. CONPOS</t>
  </si>
  <si>
    <t>Secretaría de Turismo, Industria y Comercio, SENA, Universidades, Gremios, Secretaría de Educación. COPOS</t>
  </si>
  <si>
    <t>Secretaria de Planeación 
Secretaria de Turismo Industria y Comercio
Secretaría de Educación Municipal
Secretaría de Agricultura
ICBF
Ministerio del Trabajo
Alcaldías Municipales</t>
  </si>
  <si>
    <t>Participación de  las y los Jovenes ante la  Red Departamental de Emprendimiento.</t>
  </si>
  <si>
    <t>No.  de Asociaciones vinculadas a la Red Departamental.</t>
  </si>
  <si>
    <t>Registros y Actas de la Red Departamental de Emprendimiento</t>
  </si>
  <si>
    <t>Secretaría de Turismo, Industria y Comercio,  Red Departamental de Emprendimiento, CONPOS</t>
  </si>
  <si>
    <t>Secretaría de Educación Departamental y S.E Municipal.
Alcaldías Municipales</t>
  </si>
  <si>
    <t>Número de metodologias flexibles implementadas</t>
  </si>
  <si>
    <t>Promover y facitilar el acceso a la Educación Superior a estudiantes de grado 11 y educación secundaria</t>
  </si>
  <si>
    <t>Promoción de la salud física, mental y emocional de las y los Jóvenes Quindianos</t>
  </si>
  <si>
    <t>No disponible</t>
  </si>
  <si>
    <t>Registros de IPS y EPS</t>
  </si>
  <si>
    <t>Secretarías de Salud
Alcaldías Municipales</t>
  </si>
  <si>
    <t>Tasa de IPS y ESE que implementan servicios amigables para adolescentes y jóvenes</t>
  </si>
  <si>
    <t>Tasa de Jovenes que participan en actividades recreativas, deportivas y de actividad física</t>
  </si>
  <si>
    <t>15PP x encima de la linea base identificada</t>
  </si>
  <si>
    <t>30PP x encima de la linea base identificada</t>
  </si>
  <si>
    <t xml:space="preserve">Registros de participación deportiva y recreativa. </t>
  </si>
  <si>
    <t>INDEPORTES, Alcaldías Municipales, IMDERA</t>
  </si>
  <si>
    <t>Las y Los jóvenes asumen responsablemente la salud sexual y reproductiva mediante la ejecución de campañas con enfoque de corresponsabilidad en pares que ellos mismos realizan una vez son capacitados como multiplicadores.</t>
  </si>
  <si>
    <t>12 Municipios del Departamento con capacidad instalada para el desarrollo permanente y continuo de acciones de Promoción en el desarrollo del Plan Nacional de sexualidad, derechos sexuales y reproductivos.</t>
  </si>
  <si>
    <t>Secretaría de Salud Departamental, Secretaría de Salud Municipal .</t>
  </si>
  <si>
    <t>Porcentaje de ejecución del Eje de Salud Mental de los Planes Territoriales de Salud Pública,</t>
  </si>
  <si>
    <t>Ejecución y Fortalecimiento del Eje de Salud Mental en los Planes Territoriales de Salud.</t>
  </si>
  <si>
    <t>12 Municipios del Departamento con  Planes de Seguridad y Convivencia Ciudadana.</t>
  </si>
  <si>
    <t>Reporte de Consejo de Seguridad, Policía Nacional, Fiscalía, Comisarías de Familia, ICBF</t>
  </si>
  <si>
    <t>Secretaría de Interior, Secretarías de Gobierno, Policía Nacional, Fiscalía, Comisarías de Familia, ICBF, Instituto de Medicina Legal.</t>
  </si>
  <si>
    <t>Implementación de los programas de prevención de la accidentalidad vial</t>
  </si>
  <si>
    <t>Tasa de accidentes fatales viales x 100 mil jóvenes</t>
  </si>
  <si>
    <t>Ejecutar y Fortalecer Programas de Salud Mental</t>
  </si>
  <si>
    <t>Secretaría de Salud
Secretaría del Interior
Secretaría de Educación
Organismos de Seguridad
Alcaldías Municipales</t>
  </si>
  <si>
    <t>Ejecutar y Fortalecer Programas de Resolución Pacífica de Conflictos</t>
  </si>
  <si>
    <t xml:space="preserve">Fortalecimiento de los programas de convivencia escolar, convivencia ciudadana </t>
  </si>
  <si>
    <t>Ejecución de los Planes de Accion Anuales de la Política</t>
  </si>
  <si>
    <t>Secretaría del Interior, ICBF, Policía Nacional, Secretaría de Educación.</t>
  </si>
  <si>
    <t>Seguimiento a los Planes de Acción,  Informes de Seguimiento a la Política</t>
  </si>
  <si>
    <t>Porcentaje de jóvenes  víctimas del reclutamiento del total jovenes víctimas del conflicto armado</t>
  </si>
  <si>
    <t>Reportes Consejos de Seguirdad y demás Organismos, Ministerio Público</t>
  </si>
  <si>
    <t>Secretaría del Interior, ICBF, Policía Nacional, CONPOS</t>
  </si>
  <si>
    <t>3PP x encima de la linea base identificada</t>
  </si>
  <si>
    <t>6PP x encima de la linea base identificada</t>
  </si>
  <si>
    <t>Porcentaje de Instituciones Educativas con ejecución de proyectos de Educación Sexual y Construcción de Ciudadanía</t>
  </si>
  <si>
    <t>Reportes Secretaría de Educación.</t>
  </si>
  <si>
    <t>Secretaría de Educación Departamental, Secretaría de Educación Municipal
Alcaldías Municipales</t>
  </si>
  <si>
    <t>Ejecución del Plan Departamental para la Reducción del Consumo de Sustancias Sicoactivas</t>
  </si>
  <si>
    <t>Implementación del CONPES 147 de 2012</t>
  </si>
  <si>
    <t>Indeportes
Secretaría de Educación
Universidades, SENA
Alcaldías Municipales</t>
  </si>
  <si>
    <t>Fomento de actividades deportivas y deportes no convencionales</t>
  </si>
  <si>
    <t>Número de modalidades de deporte no convencionales apoyados</t>
  </si>
  <si>
    <t>Número de alianzas para la promoción del turismo establecidas para Jovenes</t>
  </si>
  <si>
    <t xml:space="preserve">INDEPORTESs, alcaldias municipales, </t>
  </si>
  <si>
    <t xml:space="preserve">Reportes de INDEPORTES, </t>
  </si>
  <si>
    <t>Alianzas realizadas por Sec Turismo, Industria y Comercio, Registro de CORPOCULTURA y Alcaldías</t>
  </si>
  <si>
    <t>Secretaría de  Turismo, Industria y Comercio,Secretaría de Cultura, CORPOCULTURA y Alcaldías</t>
  </si>
  <si>
    <t xml:space="preserve">Promoción de las expresiones artísticas y culturales por enfoque diferencial y de condición especial a través de encuentros, festivales,  ferias, exposiciones, entre otros.  
</t>
  </si>
  <si>
    <t xml:space="preserve">Asistencia técnica a los municipios para la conformación de las oficinas de la juventud y la formulación de políticas municipales. *Formación de servidores públicos y contratistas en metodologías para trabajo con jóvenes y dinámicas juveniles, *Articulación con otras políticas sectoriales y poblacionales con el fin de compartir procesos y desarrollar sinergias (LGTB, Indígenas, Género, Jóvenes Rurales, Jóvenes Afrodescendientes, entre otros)
</t>
  </si>
  <si>
    <t>Sistema Departamental  de Juventud y  Subsistemas Municipales de Juventud creados y operando</t>
  </si>
  <si>
    <t>Impulso a las políticas públicas de juventud</t>
  </si>
  <si>
    <t>2.1</t>
  </si>
  <si>
    <t>2.2</t>
  </si>
  <si>
    <t>2.3</t>
  </si>
  <si>
    <t>2.4</t>
  </si>
  <si>
    <t>2.5</t>
  </si>
  <si>
    <t>2.6</t>
  </si>
  <si>
    <t>1.1.1</t>
  </si>
  <si>
    <t>1.1.2</t>
  </si>
  <si>
    <t>1.1.3</t>
  </si>
  <si>
    <t>2.1.1</t>
  </si>
  <si>
    <t>2.1.2</t>
  </si>
  <si>
    <t>2.1.3</t>
  </si>
  <si>
    <t>2.1.4</t>
  </si>
  <si>
    <t>2.1.5</t>
  </si>
  <si>
    <t>2.1.6</t>
  </si>
  <si>
    <t>2.1.7</t>
  </si>
  <si>
    <t>2.1.8</t>
  </si>
  <si>
    <t>2.1.9</t>
  </si>
  <si>
    <t>2.2.1</t>
  </si>
  <si>
    <t>2.2.2</t>
  </si>
  <si>
    <t>2.2.3</t>
  </si>
  <si>
    <t>2.2.4</t>
  </si>
  <si>
    <t>2.3.1</t>
  </si>
  <si>
    <t>2.3.2</t>
  </si>
  <si>
    <t>2.3.3</t>
  </si>
  <si>
    <t>2.3.4</t>
  </si>
  <si>
    <t>2.3.5</t>
  </si>
  <si>
    <t>2.3.6</t>
  </si>
  <si>
    <t>2.3.7</t>
  </si>
  <si>
    <t>2.3.8</t>
  </si>
  <si>
    <t>2.3.9</t>
  </si>
  <si>
    <t>2.3.10</t>
  </si>
  <si>
    <t>2.3.11</t>
  </si>
  <si>
    <t>2.3.12</t>
  </si>
  <si>
    <t>2.4.1</t>
  </si>
  <si>
    <t>2.4.2</t>
  </si>
  <si>
    <t>2.5.1</t>
  </si>
  <si>
    <t>2.5.2</t>
  </si>
  <si>
    <t>2.5.3</t>
  </si>
  <si>
    <t>2.5.4</t>
  </si>
  <si>
    <t>2.5.5</t>
  </si>
  <si>
    <t>2.6.1</t>
  </si>
  <si>
    <t>2.6.2</t>
  </si>
  <si>
    <t>2.6.3</t>
  </si>
  <si>
    <t>3.1.1</t>
  </si>
  <si>
    <t>3.1.2</t>
  </si>
  <si>
    <t>3.1.3</t>
  </si>
  <si>
    <t>3.1.4</t>
  </si>
  <si>
    <t>4.1.1</t>
  </si>
  <si>
    <t>4.1.2</t>
  </si>
  <si>
    <t>4.1.3</t>
  </si>
  <si>
    <t>5.1.1</t>
  </si>
  <si>
    <t>5.1.2</t>
  </si>
  <si>
    <t>5.1.3</t>
  </si>
  <si>
    <t>5.1.4</t>
  </si>
  <si>
    <t xml:space="preserve">Tres municipios: Armenia, Quimbaya y Circasia. </t>
  </si>
  <si>
    <t>PD</t>
  </si>
  <si>
    <t>Proyecto 46: 29,790,000</t>
  </si>
  <si>
    <t xml:space="preserve">Los muicipios de Quimbaya y Circasia, establecieron dentro de sus planes de desarrollo la adopción de Políticas Públicas de Juventud, por lo cual formularon sus planes y al finalizar la vigencia 2014 ya contaban con la misma. Armenia traía adoptada una Política Pública de Juventud que fue actualizada en el año 2013. </t>
  </si>
  <si>
    <t>Sólo el Departamento cuenta con oficina de juventud, los planes de desarrollo municipales no lo establecieron la creación de las mismas y la Ley se reglamentó en el 2013 por lo cual se espera que con la adopción de los nuevos planes de desarrollo se incluya este componente.</t>
  </si>
  <si>
    <t>La Política Pública de Juventud se adoptó en el año 2014 cuando los municipios restantes aun no contaban con políticas municipales, se espera adoptar estas a través de una estrategia de despliegue de la oficina departamental a través de la inclusión de sus líneas estratégicas en estas políticas municipales</t>
  </si>
  <si>
    <t xml:space="preserve">Al finalizar la vigencia 2014, todos los municipios contaban con plataformas de juventud, las cuales hacen parte del sistema departamental de juventud, que con la política pública ya cuenta con bases para su ejectivo funcionamiento. El siguiente componente del sistema de juventud son las oficinas municipales, sin embargo este avance queda pendiente para las próximas vigencias. </t>
  </si>
  <si>
    <t xml:space="preserve">Todos los municipios cuentan con plataforma de juventud, los cuales hacen parte del sistema en su eje participativo. Los municipios de Circasia, Armenia y Quimbaya cuentan con política pública, y las oficinas municipales de juventud quedan pendiente para su creación en las próximas vigencias. </t>
  </si>
  <si>
    <t>Se hizo socialización y difusión de la política pública departamental de juventud en todos los municipios del departamento, de igual forma, las plataformas de los municipios hicieron parte de las mesas de participación y validación para la formulación de la política pública</t>
  </si>
  <si>
    <t xml:space="preserve">Se hizo acompañamiento a todos los municipios del Quindío en la conforación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</si>
  <si>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RECURSO EJECUTADO</t>
  </si>
  <si>
    <t>Proyecto 47: 89,951,168</t>
  </si>
  <si>
    <t>LINEAS ESTRATEGICAS</t>
  </si>
  <si>
    <t>ESTRATEGIAS</t>
  </si>
  <si>
    <t>ACCIONES RECOMENDADAS</t>
  </si>
  <si>
    <t>META PROG 2014</t>
  </si>
  <si>
    <t>META 2024</t>
  </si>
  <si>
    <t>SALDO POR EJECUTAR</t>
  </si>
  <si>
    <t>LOGROS ALCANZADOS 2014</t>
  </si>
  <si>
    <t>RECURSO PROGRAMADO</t>
  </si>
  <si>
    <t>META PROG 2015</t>
  </si>
  <si>
    <t>META EJEC 2015</t>
  </si>
  <si>
    <t>Se hizo acompañamiento a todos los municipios del Departamento en el fortalecimiento y conformación de plataformas municipales de juventud, quienes servirán de consejos de validación para las políticas públicas así como la implementación de las agendas juveniles</t>
  </si>
  <si>
    <t>Ya que la Ley 1622 fue adoptada en el 2013 y los Planes de Desarrollo tienen vigencia desde el 2012, las oficinas de juvetnud, políticas públicas, entre otros que se establecen en la misma, deben ser incluidos en los próximos planes de desarrollo a adoptarse en el año 2016, de esta forma esta acción se encuentra pendiente de realizarse</t>
  </si>
  <si>
    <t>El Quindío cuenta con 10 Plataformas Municipales de Juventud conformadas y en funcionamiento, una oficina Departamental de Juventud, así como una Política Pública Departamental y tres Políticas Municipales operando; estos elementos conforman la etapa inicial del Sistema Departamental de Juventud</t>
  </si>
  <si>
    <t>Actualmente sólo Armenia, Quimbaya y Circasia cuentan con Política Pública Municipal de Juventud, todos cuentan con Plataforma de Juventud, entre ellos, se constituyen tres sistemas municipales de juventud en etapa inicial</t>
  </si>
  <si>
    <t>10 emprendimientos identificados. 1 taller de sensibilización a emprendedores en mejora de capacidades de emprendimientos. Acompañamiento en la formulación de planes de negocios.</t>
  </si>
  <si>
    <t>Se logró hacer entrega de elementos técnicos y tecnológicos como dotación a las instituciones educativas del departamento, a través del convenio Gobernación del Quindío-MinTICs</t>
  </si>
  <si>
    <t>Identificación de 8 asociaciones con población red unidos y apoyo para presentación de proyectos para el programa de capitalización microempresarial.</t>
  </si>
  <si>
    <t>Pendiente entrega de información de la entidad ejecutora</t>
  </si>
  <si>
    <t>Se apoyaron diferentes unidades productivas a través de los comités locales de desarrollo rural y la Secretaría de Agricultura, donde participaron diferentes jóvenes del Departamento habitantes de zonas rurales</t>
  </si>
  <si>
    <t>Se vinculó a una asociacion de jovenes emprendedores a la red departamental de emprendimiento</t>
  </si>
  <si>
    <t>Se logró aumentar la cobertura educativa a niveles de media básica, técnica, tecnológica y profesional</t>
  </si>
  <si>
    <t>Se fortalecieron las aulas de apoyo de las instituciones educativas públicas del departamento</t>
  </si>
  <si>
    <t xml:space="preserve">Se aumentó el número de bachilleres que ingresan a pregrados en programas técnicos, tecnológicos o profesionales a un 80%, </t>
  </si>
  <si>
    <t>Se realizó una campaña de MatricúlateYa con la Secretaría de Educación, en todos los municipios del Departamento, logrando disminuir el índice de jóvenes desescolarizados, y a través de subsidios de transporte y educación se ha intentado mitigar el índice de deserción escolar</t>
  </si>
  <si>
    <t xml:space="preserve"> Se mantuvo el número de jóvenes beneficiarios de subsidios en transporte escolar y alimentación escolar. </t>
  </si>
  <si>
    <t>Acciones PROMOCIÓN DE LA SALUD Y PREVENCIÓN DE LOS RIESGOS: Se realizó abogacía, capacitación y Asesoría Técnica para Impulsar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</si>
  <si>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Acciones ACTIVIDAD FISICA Y HABITOS DE VIDA SALUDABLE "QUINDIO FIRME, CON LA ACTIVIDAD FISICA: Se incrementó el porcentaje de jóvenes que participan en programas que articulan políticas públicas de salud con la creación de hábitos y estilos de vida saludable por medio de un programa de actividad física como instrumento útil para reconstruir el tejido social, alejar a los niños, jóvenes, adultos y a la población vulnerable de los riesgos de las adicciones, problemas derivados del sedentarismo y otros hábitos no saludables.  De igual forma, se implementó la estrategia GOLOMBIAO, que tiene como objetivo promover estilos de vida saludables y promoción de proyectos de vida a través del deporte.</t>
  </si>
  <si>
    <t xml:space="preserve">Acciones UNA RAZÓN MÁS PARA SONREIR: Se implementó un modelo de atención primaria en salud mental, que consiste en mejorar los servicios de atención psicológica para disminuir el flujo de pacientes con remisión a segundo nivel. </t>
  </si>
  <si>
    <t xml:space="preserve">Se implementó la estrategia GOLOMBIAO, así como las campañas de espacios libres de discriminación con el proyecto SEX TU MISMO, en todos los municipios del departamento, instituciones educativas y entidades públicas.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</si>
  <si>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t>
  </si>
  <si>
    <t>Se ha implementado el plan de acción anual del CONPES 147 con la oficina de equidad de género, e infancia y adolescencia de la Secretaría de Familia</t>
  </si>
  <si>
    <t>Se apoyaron actividades que creen y/o fortalezcan líneas de producto en las modalidades del agroturismo, ecoturismo, turismo de aventura, turismo cultural y temático y en la cual se beneficio la población juvenil</t>
  </si>
  <si>
    <t>Se han realizado en el año más de 7 acciones de fortalecimiento de expresiones culturales, artísticas y empresariales de jóvenes integrantes de comunidades alternas, entre ellos cuentan conciertos, reinados de diversidad sexual, rueedas de negocio, ferias, entre otros.</t>
  </si>
  <si>
    <t>Acciones ACCIÓN JOVEN: Se han realizado más de 20 acciones de fortalecimiento de expresiones culturales, artísticas y empresariales de jóvenes integrantes de comunidades alternas. Acciones FOMENTO AL ARTE Y LA CULTURA: VIVA LA CULTURA Y LA CREATIVIDAD: Se han apoyado más de 100 proyectos concertados para el fomento de las expresiones y actividades artísticas y culturales. Se han realizado más de 20 eventos y actividades artísticas, promovidos y desarrollados por jóvenes. De esta forma, se ha garantizado el derecho a la participación en la vida cultural de la Nación y el Departamento</t>
  </si>
  <si>
    <t>Acciones MODERNIZACIÓN TECNOLÓGICA: Se implementó el Centro de Atención al Ciudadano, niños, niñas y adolescentes, a través de herramientas tecnológicas de accesibilidad y participación en el acceso a la información definido por Gobierno en Línea, de igual forma se implementó un dominio web para el programa de juventud donde la ciudadania joven cuenta con acceso a toda la información sobre oferta pública, política de juventud, entre otros. A través de estas herramientas se ha logrado garantizar el derecho de los jóvenes a acceder a los documentos públicos.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</si>
  <si>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</si>
  <si>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al derecho a participar en política, elegir y ser elegido, así como de participar en procesos de investigación, divulgación y capacitación sobre dinámicas juveniles, ejercicio de veeduría y control social para la gestión pública e instalación de capacidad técnica en espacios de participación para adquisición de competencias en el desarrollo de comités para implementación de política pública y seguimiento a la misma.</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</si>
  <si>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gfestión y seguimiento a la participación productiva, laboral y económica de los jóvenes a través del plan estratégico de emprendimiento del Departamento.</t>
  </si>
  <si>
    <t>LOGROS ALCANZADOS 2015</t>
  </si>
  <si>
    <t>EC</t>
  </si>
  <si>
    <t>nd</t>
  </si>
  <si>
    <t>META PROGRAMADA 2017</t>
  </si>
  <si>
    <t>META PROGRAMADA 2019</t>
  </si>
  <si>
    <t xml:space="preserve">PLAN DE ACCIÓN  POLÍTICA PÚBLICA DE JUVENTUD DEPARTAMENTAL 2014-2024  "MAS (+) HUMANOS MAS (+) INNOVADORES DESDE LA ZONA Q JOVEN"  </t>
  </si>
  <si>
    <t>META EJE 2014</t>
  </si>
  <si>
    <t>RECURSO EJECUTADO 2014</t>
  </si>
  <si>
    <t>ARMONIZACION AL PLAN DE DESARROLLO 2016-2019</t>
  </si>
  <si>
    <t>PROGRAMADO 2016</t>
  </si>
  <si>
    <t>EJECUTADO 2016</t>
  </si>
  <si>
    <t>OBSERVACIONES</t>
  </si>
  <si>
    <t>EJE ESTRATÉGICO</t>
  </si>
  <si>
    <t>PROGRAMA</t>
  </si>
  <si>
    <t>SUBPROGRAMA</t>
  </si>
  <si>
    <t>META</t>
  </si>
  <si>
    <t>INCLUSIÓN SOCIAL</t>
  </si>
  <si>
    <t>PROMOCIÓN Y PROTECCIÓN DE LA FAMILIA</t>
  </si>
  <si>
    <t>SI PARA TI. ATENCIÓN INTEGRAL A ADOLESCENTES Y JÓVENES</t>
  </si>
  <si>
    <t>REVISAR, AJUSTAR E IMPLEMENTAR LA POLÍTICA PÚBLICA DE JUVENTUD DEL DEPARTAMENTO</t>
  </si>
  <si>
    <t>PROSPERIDAD CON EQUIDAD</t>
  </si>
  <si>
    <t>QUINDÍO RURAL, INTELIGENTE, COMPETITIVO Y EMPRESARIAL</t>
  </si>
  <si>
    <t>Hacia el Emprendimiento, Empresarismo, asociatividad y generación de empleo en el Departamento del Quindío</t>
  </si>
  <si>
    <t>Apoyar a doce (12) unidades de emprendimiento para jóvenes emprendedores.</t>
  </si>
  <si>
    <t>Quindío próspero y productivo</t>
  </si>
  <si>
    <t xml:space="preserve">Diseño, formulación y puesta en marcha del Centro  para el desarrollo y el  fortalecimiento de la investigación, tecnología,  Ciencia e Innovación .    </t>
  </si>
  <si>
    <t xml:space="preserve">FESTIVAL INTERNACIONAL CINE EN LAS MONTAÑAS (Salento) 60 Jovenes impactados.
DANZAR AL COMPAS DE UN TANGO FESTIVAL (Armenia, Genova, y Salento) 700 Jovenes impactados.
DÉCIMO QUINTO ENCUENTRO NACIONAL DE SALSEROS 2016 "LOS SALSEROS DANZAN EN EL PCC" (Armenia, Calarca y Buenavista) 3100 Jovenes impactados
DÉCIMO SEXTO ENCUENTRO ZONAL DE TEATRO (Génova, Pijao, Córdoba, Buenavista, Calarcá, La Tebaida, Montenegro, Quimbaya, Circasia, Filandia) 600 Jovenes Impactados.
CAPACITARTE PARA LA PAZ ( Armenia) 22 Jovenes
  </t>
  </si>
  <si>
    <t xml:space="preserve">Se realizaron 5 festivales de identidades juveniles en los municipios de Circasia, Armenia, Génova, Córdoba y La Tebaida, en el marco de la Semana de la juventud, con el acompañamiento de la Gobernación del Quindío y las alcaldías municipales respectivas. </t>
  </si>
  <si>
    <t>0.5 PP x encima de la linea producida</t>
  </si>
  <si>
    <t>Implementar un programa de gesiton financiera para el desarrollo de emprendimiento, empresarismo y asociatividad</t>
  </si>
  <si>
    <t xml:space="preserve">El Departamento de acuerdo al reporte oficial emitido por el Ministerio de Trabajo a través de su sistema SIRITI, reporta una población de 2654 NNA en situación  de trabajo infantil según reporte enviado por la oficina principal del Ministerio de Trabajo, Actualmente, esta información está en validación a través de la secretaría de familia en articulación con el ICBF, el CETI Departamental y los municipios implicados en los datos arrojados por el SIRITI. Se realizó la gestión administrativa ante el nivel nacional y el cual valido que se hiciera una revisión caso por caso de la línea base y con ello actualizar y poder definir la validez de los datos, proceso que está en ejecución. </t>
  </si>
  <si>
    <t>Quindío departamento de derechos de niñas, niños y adolescentes</t>
  </si>
  <si>
    <t>implementar una estrategia de prevención y atención de la erradicación del abuso, explotación sexual comercial, trabajo infantil y peores formas de trabajo y actividades delictivas</t>
  </si>
  <si>
    <t>Quindío rural, inteligente, competitivo y empresarial</t>
  </si>
  <si>
    <t>Centros Agroindustriales Regionales para la Paz - CARPAZ</t>
  </si>
  <si>
    <t>Capacitar seis (6) unidades agro empresariales de jóvenes y mujeres rurales</t>
  </si>
  <si>
    <t>10 emprendimientos identificados. 1 taller de sensibilización a emprendedores en mejora de capacidades de emprendimientos. Acompañamiento en la formulación de planes de negocios asi mismo mediante el convenio celebrado con BANCOLDEX, se apoya programas de financiamiento, bajo la modalidad de créditos blandos a MIPYMEs.</t>
  </si>
  <si>
    <t>Quindío Prospero y productivo</t>
  </si>
  <si>
    <t>Conformar e implementar (3) tres clúster priorizados en el Plan de Competitividad</t>
  </si>
  <si>
    <t>La Red Regional de Emprendimiento cuenta con una asociación de jóvenes emprendedores vinculada, la cual es la Asociación Extasis de Buenavista, Quindío, siendo esta, la única asociación de su tipo vinculada desde el año 2015, con soporte de vinculación radicada en Secretaría de Turismo, Industria y Comercio y aprobada mediante acta de la Red</t>
  </si>
  <si>
    <t xml:space="preserve">Para  el cumplimiento de esta meta se garantizó el acceso de  16,420 estudiantes en el SISTEMA EDUCATIVO en el nivel de BASICA SECUNDARIA tanto en las Instituciones Educativas Públicas como Privadas, logrando un porcentaje de solo el 88%.  Igualmente para  el cumplimiento de esta meta se garantizó el acceso de  estudiantes en el SISTEMA EDUCATIVO EN EDUCACION MEDIA tanto en las Instituciones Educativas Públicas como Privadas, con 5,793 estudiantes  de 6,096 programados, quedando por debajo de la meta establecida. </t>
  </si>
  <si>
    <t xml:space="preserve">COBERTURA EDUCATIVA </t>
  </si>
  <si>
    <t>Acceso y permanencia</t>
  </si>
  <si>
    <t>Implementar un (1) plan, programa y/o proyecto para el acceso de niños, niñas y jóvenes en las instituciones educativas</t>
  </si>
  <si>
    <t>Según reporte de Secretaría de Educación, la tasa de cobertura en básica secundaria en cuanto al consolidado de las 54 IE públicas del Dpto es de 14,928 estudiantes, lo que equivale al 41% del total que se encuentran inscritos en básica secundaria</t>
  </si>
  <si>
    <t>Según reporte de Secretaría de Educación, la tasa de cobertura en media vocacional en cuanto al consolidado de las 54 IE públicas del Dpto es de 5,423 estudiantes, lo que equivale al 41% del total que se encuentran inscritos en media vocacional</t>
  </si>
  <si>
    <t xml:space="preserve">Se fortalecieron  los  MODELOS FLEXIBLES en Educación, así:  MODELO PEDAGOGICO ESCUELA NUEVA, (Post Primaria Rural), implementado en 12 Instituciones Educativas: RIO VERDE (Buenavista), SAN RAFAEL (Calarcá), RIO VERDE ALTO (Córdoba), HOJAS ANCHAS (Circasia), SAN JOSE Y FRANCISCO MIRANDA (Filandia), LA POPA (La Tebaida), LA MARIELA (Pijao), EL LAUREL, NARANJAL Y RAMON MESA LONDOÑO (Quimbaya), BOQUIA (Salento).  MODELO FLEXIBLE ACELERACION DE APRENDIZAJE, el ofrece alternativas a los niños y jóvenes en extra edad, (Aprendizaje en Primaria Urbana), al respecto se viene aplicando en 4 grupos en las Sedes Educativas GABRIELA MISTRAL DE LA TEBAIDAy SANTANDER de Montenegro.  CAMINAR EN SECUNDARIA, en las IE  I CALARCA, RAFEL URIBE, PEDACITO DE CIELO, INST MONTENEGRO, GENERAL SANTANDER MONTENEGRO E INSTITUTO QUIMBAYA  con un total de 8 aulas para nivelación de estudiantes de extra edad de secundaria. </t>
  </si>
  <si>
    <t>COBERTURA EDUCATIVA</t>
  </si>
  <si>
    <t>Educación inclusiva con acceso y permanencia para poblaciones vulnerables - diferenciales</t>
  </si>
  <si>
    <t>Atender cuatro mil quinientos (4.500)  personas de la población adulta del departamento (jóvenes y adultos, madres cabeza de hogar)</t>
  </si>
  <si>
    <t>Se implementaron modelos flexibles en primaria, secundaria y media vocacional: aceleración de los aprendizajes para menores en extraedad; canasta educativa; caminar en secundaria; estimulo a la permanencia; competencias laborales u ocupacionales; nivelación y alfabetización.</t>
  </si>
  <si>
    <t xml:space="preserve">Se aumentó el número de bachilleres que ingresan a pregrados en programas técnicos, tecnológicos o profesionales a un 60%, </t>
  </si>
  <si>
    <t>Según reporte de Secretaría de Educación, la tasa de absorción de bachilleres, en cuanto al consolidado de las 54 IE públicas del Dpto es de 2454 estudiantes, lo que equivale al 19% del total que se encuentran inscritos en media vocacional</t>
  </si>
  <si>
    <t>Se realizó seguimiento a la matricula se  identificaron las instituciones con mayor índice de reprobación  año 2014 y se reportaran   a la Dirección de Calidad.  ( el porcentaje de reprobados 2015 se conoce una vez culmine  el año escolar.</t>
  </si>
  <si>
    <t>COBERTURA EDUCATIVA PERTINENTE PARA EL CAPITAL HUMANO DE LA ZONA Q</t>
  </si>
  <si>
    <t>UNA SOLA BANDERA SIN BRECHAS EN ACCESO Y PERMANENCIA PARA EL CAPITAL HUMANO DE LA ZONA Q</t>
  </si>
  <si>
    <t>22. Disminuir el número de desertores escolares.</t>
  </si>
  <si>
    <t>EN</t>
  </si>
  <si>
    <t xml:space="preserve"> Se mantuvo el número de jóvenes beneficiarios de subsidios en transporte escolar y alimentación escolar.  Se requieren los datos anuales para totalizar y calcular</t>
  </si>
  <si>
    <t>El cumplimiento de la meta inicia  en el 2015 con 23 bachilleres que ingresan a la Universidad del Quindio, 3 bachiller que ingresa a la Universidad La Gran Colombia, 1 bachiller que ingresa a la Corporación Universitaria Empresarial Alexander Von Humboldt y 1 bachiller que ingresa a la Corporación Universitaria Remington, para un total de 28 estudiantes para el I semestre académico.</t>
  </si>
  <si>
    <t>La secretaria de Salud cofinancio en un 100% la afiliación al sistema de seguridad social en salud del Departamento del Quindío, brindando apoyo al 100 %, según lo estipulado en la matriz fijada por el Ministerio de Salud, Dando así cobertura de afiliación a los 12 Municipios del Quindío, correspondiente a recursos de destinación especifica. igualmente se impulsó la implementación y/o fortalecimiento de los Servicios Amigables para adolescentes y jóvenes en los 12 municipios del Departamento; así mismo se coordinó acciones con DPS para el proceso piloto de jóvenes y adolescentes de más familias en acción en el municipio de la tebaida; se han  desarrollado acciones de seguimiento y evaluación en la adherencia a la norma técnica de detección de las alteraciones del desarrollo del joven en 11 IPS públicas de primer nivel de atención, en este proceso se establecieron planes de mejoramiento los cuales fueron notificados al área de jurídica para el respectivo proceso, dentro de las acciones sectorial se ha participado activamente en las mesas departamentales de CONPES 147 y del Programa de Educación para la Sexualidad y Construcción de Ciudadanía, en donde se han capacitado a las 54 instituciones educativas en salud sexual y reproductiva.</t>
  </si>
  <si>
    <t>Salud Pública para un Quindío saludable y posible</t>
  </si>
  <si>
    <t>Sexualidad, derechos sexuales y reproductivos</t>
  </si>
  <si>
    <t>Desarrollar acciones articuladas intersectorialmente en los doce (12) municipios del departamento, con enfoque de derechos en colectivos LGTBI, jóvenes, mujeres gestantes adolescentes.</t>
  </si>
  <si>
    <t>Según reporte de Secretaría de Salud Departamental, todas las EPS e IPS del departamento cuentan con servicios amigables, no presentandose en todos, un funcionamiento efectivo, dado el poco conocimiento sobre la estrategia, la poca participación de los adolescentes y jóvenes para dinamizar los servicios, y la falta de asistencia técnica del nivel central y departamental</t>
  </si>
  <si>
    <t>Al 30 de Diciembre de 2014 se vienen realizando  las actividades en desarrolla del Programa: “PALPITA QUINDIO, FIRME CON LA ACTIVIDAD FISICA  en los cuatro ámbitos: ámbito Comunitario, ámbito salud, ámbito educativo y ámbito laboral, con Grupos regulares de Actividad Física, Grupos irregulares de actividad física, Caminata de los 5k por la salud, Eventos masivos, Sin excusa, Musiclow, Escuela de padres, Capacitación a líderes comunitarios y Puntos de actividad física;  se han impactado  69 grupos regulares Beneficiándose 23.618 personas y 5.012 de grupos irregulares en los doce municipios; impactando 28.630 personas de los diferentes ciclos vitales y segmentos poblacionales. La población beneficiada por Municipio fue la siguiente: En Armenia 5.870, Calarcá 3.766, Buenavista 760, Circasia 2.980,  Córdoba 1.668, Filandia 2.780, Génova 2.760, La Tebaida 856, Montenegro 3.010,  Pijao 1.350, Quimbaya 1.450 y Salento 1.380, se realizaron eventos masivos beneficiado a 10.800. para un total de 39.430.</t>
  </si>
  <si>
    <t>Si Recreación para ti</t>
  </si>
  <si>
    <t>Actividad física, Hábitos y estilos de vida saludables</t>
  </si>
  <si>
    <t xml:space="preserve">implementar un (1) programa que permita ejecutar proyectos  de actividad física para la promoción de hábitos y estilos de vida saludables </t>
  </si>
  <si>
    <t>INDEPORTES Quindío reporta el apoyo a 20 deportistas en nivel talento, en proyección y de altos logros con el programa de incentivos económicos de acuerdo con su rendimiento deportivo para fases preparatorias y competitivas</t>
  </si>
  <si>
    <t xml:space="preserve">
A la fecha se han realiza acciones de promoción y prevención en 4 Municipios en los cuales encontramos Montenegro, Quimbaya, La  Tebaida y  Calarcá. En las estrategias de atención integral en salud en ITS VIH SIDA, Salud Sexual y Reproductiva en adolescentes y jóvenes y maternidad segura.</t>
  </si>
  <si>
    <t>Acciones UNA RAZÓN MÁS PARA SONREIR: Se implementó un modelo de atención primaria en salud mental en todos los munici'pios, que consiste en mejorar los servicios de atención psicológica para disminuir el flujo de pacientes con remisión a segundo nivel, Durante el periodo se realizó el fortalecimiento de los equipos básicos de atención primaria en salud mental de los 8 municipios ya conformados;  y se constituyeron los equipos de Génova y Pijao.</t>
  </si>
  <si>
    <t>Convivencia social y salud mental</t>
  </si>
  <si>
    <t>Implementar  la política de salud mental en los 12 municipios del Departamento, conforme a los lineamientos y desarrollos técnicos definidos por el Ministerio de Salud y Protección Social.</t>
  </si>
  <si>
    <t xml:space="preserve">Todos los municipios del Departamento han sido asistidos técnicamente por la Secretaría de Salud para la inclusión del componente de Salud Mental en los planes territoriales de salud. </t>
  </si>
  <si>
    <t>El PISCC  (Plan Integral de Seguridad y Convivencia Ciudadana) obedece a una  política pública que esta validada frente a las Políticas Nacionales y su alcance se ve reflejado en las acciones de la fuerza pública para mejorar la seguridad del departamento a la fecha  se han adelantado estudios y  procesos  como: - Circuito CCTV  octava brigada
-Sala CIEPS Policía Nacional. - Compraventa e instalación componentes equipos tecnológicos.</t>
  </si>
  <si>
    <t>SEGURIDAD HUMANA</t>
  </si>
  <si>
    <t xml:space="preserve">Seguridad humana como dinamizador de la vida, dignidad y libertad en el Quindío </t>
  </si>
  <si>
    <t>Convivencia, Justicia  y Cultura de Paz</t>
  </si>
  <si>
    <t>Actualizar e implementar el Plan Integral de Seguridad y Convivencia Ciudadana (PISCC)</t>
  </si>
  <si>
    <t xml:space="preserve">Se cumplió con el 100% de la meta, toda vez que  el GOLOMBIAO que comprende la ejecución de 3 etapas y el cumplimiento de 7 principios que enmarcan la ESTRATEGIA, fueron desarrollados en los 12 Municipios.  La ESTRATEGIA PRESIDENCIAL en el Quindío, fue realizada a través de 315 eventos de juego (3.000 JOVENES) en la vigenia 2012, 2013 y 2014 , lo que nos permitió el reconocimiento a nivel nacional, del Programa Presidencial COLOMBIA JOVEN.   En la cual se conto con la participacion en el 2014 de 1.600 jovenes se distrubuye por genero atendido para un total de 800 mujeres y 800 hombres pertenecientes a los 12 municipios distribuidos de la siguiente manera por total de jovenes intervenidos y participantes: Amenia como ciudad capital  700, Calarca 90, Montenegro80, Quimbaya 140, La Tebaida150, Buenavista60, Cordoba60, Genova 60, Pijao 35, Circasia 125, Salento 60 y Filandia 40 jovenes. </t>
  </si>
  <si>
    <t>Pendiente por parte de la unidad ejecutora</t>
  </si>
  <si>
    <t>Fortalecimiento de la seguridad vial Departamental</t>
  </si>
  <si>
    <t>Implementar un programa para disminuir la accidentalidad en las vías del departamento</t>
  </si>
  <si>
    <t>Para el año 2016 Medicina Legal reporta un total de 30 muertes de jóvenes por causa externa en la modalidad de accidentes de tránsito.</t>
  </si>
  <si>
    <t>Durante el periodo se realizó el fortalecimiento de los equipos básicos de atención primaria en salud mental de los 8 municipios ya conformados;  y se constituyeron los equipos de Génova y Pijao. Igualmente a la fecha no registra asignación de recursos especiales de la nación, en dicho proceso de reconocimiento por lo que las atenciones integrales de las víctimas de violencia se realiza con la  concurrencia de las EPS.</t>
  </si>
  <si>
    <t>En lo que va corrido de la vigencia 2015, se ha brindado asesoría técnica, a los 12 municipios, en la actualización del PARIV (PLAN DE ATENCIÓN Y REPARACIÓN INTEGRAL A VÍCTIMAS) y se actualizó el Departamental, teniendo en cuenta los componentes  de la POLÍTICA PÚBLICA DE ATENCIÓN A VÍCTIMAS como: PREVENCIÓN Y PROTECCIÓN, ASISTENCIA Y ATENCIÓN, REPARACIÓN INTEGRAL, VERDAD Y JUSTICIA,  RETORNOS Y REUBICACIÓN y  FORTALECIMIENTO INSTITUCIONAL. Es por ello que el Plan de Acción  para la Atención y Reparación Integral a las Víctimas del Conflicto Armado, residente en el Departamento del Quindío, refleja la adecuada implementación de la Ley 1448 de 2011 y su Decreto Reglamentario 4800 de 2011, dentro del cual se conjugan esfuerzos y compromisos interinstitucionales para generar mayor inclusión, menor vulnerabilidad e inequidad social y garantizar el goce efectivo de derechos de las víctimas del conflicto armado interno. INSTANCIAS DE PARTICIPACION: Comité Departamental de Paz. Consejo Departamental de Paz. Comité de Lucha Contra la Trata de Personas. Comité de Justicia Transicional. Subcomité de Prevención y Protección. Subcomité de Asistencia y Atención. Subcomité de Reparación Integral.</t>
  </si>
  <si>
    <t>≤308,06</t>
  </si>
  <si>
    <t>Lograr que ocho (8) municipios del departamento operen el sistema de vigilancia en salud pública de la violencia intrafamiliar.</t>
  </si>
  <si>
    <t>&lt;305</t>
  </si>
  <si>
    <t>3PP</t>
  </si>
  <si>
    <t>Dentro del desarrollo del Plan de Acción Departamental que ponga en marcha la ruta de prevención urgente y la ruta de protección en prevención, éstas fueron socializadas  en los doce (12) municipios del departamento, igualmente se hizo su proceso de socialización a traves de cine foro en los municipios identificados por la alerta temprana, su proceso de implementación se ha realizado a través de las comisarías de familia, personerías e instituciones educativas. El proceso de construcción y validación se realizo con los doce municipios donde se logró la georeferenciación de cada uno de los territorios tanto a nivel de riesgo como de oferta de servicios para mitigar los riesgos.  El Plan se encuentra presentado y validado ante el Comité Departamental de Seguimiento al Código de Infancia y Adolescencia el cual es liderado por la Procuradora de Familia y el ICBF Regional Quindío.
Igualmente se llevo a cabo el Foro Departamental de Prevención del Reclutamiento Forzado en el Centro de Convenciones, donde se socializaron las rutas y se mostró la oferta institucional que se ha venido realizando a través de prevención y atención.</t>
  </si>
  <si>
    <t>PRIMERA INFANCIA, INFANCIA, ADOLESCENCIA Y FAMILIA</t>
  </si>
  <si>
    <t>NINGUNO EN ACTIVIDAD PERJUDICIAL</t>
  </si>
  <si>
    <t>155. Formular el Plan de Acción Departamental que ponga en marcha la ruta de prevención urgente y la ruta de protección en prevención.</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</si>
  <si>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</si>
  <si>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</si>
  <si>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</si>
  <si>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1 Prog Implem</t>
  </si>
  <si>
    <t>A través del programa "Mi Sexualidad Firme, Una Decisión de Vida" se terminao el proceso de investigación acerca de "Embarazo en adolescente: conocimientos, actitudes y prácticas en niños y niñas de 10 a 14 años de los municipios de Montenegro, Calarcá, la Tebaida y Armenia del Departamento del Quindío" el cual está próximo a presentarse en el Consejo de Política Social Departamental . Igualmente, de acuerdo al CONPES 147 se está haciendo acompañamiento a los municipios priorizados por alertas tempranas, además de la mesa departamental en la que se presentó la situación de dichos municipios en el Comité de seguimiento a la ley 1098. Se conformaron semilleros en los que se forman jóvenes multiplicadores de los derechos humanos, sexuales y reproductivos en sus intituciones educativas en los municipios de Montenegro, Calarcá y Armenia.  Se realizo la Feria de la Sexualidad en el municipio de Armenia.</t>
  </si>
  <si>
    <t>LA CALIDAD EDUCATIVA PERTINENTE PARA LA ZONA Q</t>
  </si>
  <si>
    <t>FORMACIÓN PARA LA CIUDADANÍA EN LA ZONA Q.</t>
  </si>
  <si>
    <t>13. Implementar programa de formación de docentes y directivos docentes en el desarrollo de competencias ciudadanas y la construcción de ambientes democráticos.</t>
  </si>
  <si>
    <t xml:space="preserve">Desarrollar acciones articuladas intersectorialmente en los doce (12) municipios del departamento, con enfoque de derechos en colectivos LGTBI, jóvenes, mujeres gestantes adolescentes
</t>
  </si>
  <si>
    <t>Se ha implementado el plan departamental para la reducción del consumo de sustancias psicoactivas Ordenanza 051 del 2010, de igual forma se construyó el ´programa de orientación preventiva para disminuir la percepción de riesgo y actitud permisiva de la comunidad frenter al consumo de sustancias lícitas e ilícitas, Se continúa con la implementación cubriendo 168 familias en el municipio de Armenia, para el segundo semestre se espera el cubrimiento de 480 familias de los 11 municipios y así  logrando el cumplimiento de la meta propuesta. Teniendo en cuenta que la meta establecida es el diseño y la implementación la secretaria de salud a  la fecha se cuenta con el programa diseñado y en proceso de implementación donde se ha cubierto los municipios de Armenia 208 Familias, La Tebaida 17 Familias y Filandia 17 Familias; por lo que en el segundo semestre se cubrirá los 11 municipios.</t>
  </si>
  <si>
    <t>Adoptar  e implementar en los doce (12) municipios el plan departamental de la reducción del consumo de sustancias psicoactivas SPA conforme a lineamientos y desarrollos técnicos entorno a la demanda.</t>
  </si>
  <si>
    <t>Promoción y  Protección  de la Familia</t>
  </si>
  <si>
    <t xml:space="preserve"> "Sí para ti" atención integral a adolescentes y jóvenes </t>
  </si>
  <si>
    <t>Desarrollar e implementar una estrategia de prevención del consumo de sustancias psico activas  (SPA)  dirigida a adolescentes y jóvenes del departamento.</t>
  </si>
  <si>
    <t>Se han apoyado a la fecha 36  ESCUELAS DEPORTIVAS del Departamento del Quindío, así: * FUTBOL DE SALON: En Armenia, 76 Deportistas, en Calarcá  39 y en Quimbaya 82. * NATACION: En Calarcá 52 deportistas y en Armenia 38. * NATACION DISCAPACIDAD: En Quimbaya 35 deportistas y  MONTENEGRO 25 deportistas. * ATLETISMO DISCAPACIDAD: en Quimbaya 28 deportistas. * FUTBOL: En Armenia 1.050 deportistas, en Calarcá 150, en Quimbaya 150, en Montenegro 160, en Circasia 150 y en La Tebaida 150 deportistas. * LUCHA: En Armenia 72 deportistas. * AJEDREZ: En Armenia 70 Deportistas. FUTBOL FEMENINO: Buena vista 12 deportistas, Pijao 22 deportistas, Calarcá 32 deportistas, Circasia 18 deportistas, Barcelona 17 deportistas y Armenia 91 deportistas  En total los DEPORTISTAS beneficiada por Municipios fueron los siguientes: *  ARMENIA 1.397; CALARCA 273; QUIMBAYA 295; MONTENEGRO 185; CIRCASIA 168, Buena vista 12, Pijao 22  y LA TEBAIDA 150, para un total de  2.519 Deportistas Beneficiados, de los cuales 1.336 se encuentran en edades entre  6 y 12 años y 1183 entre 13 y 17, de los que 413 son Mujeres y 2102 Hombres.</t>
  </si>
  <si>
    <t>Si Recreación y actividad física para ti</t>
  </si>
  <si>
    <t xml:space="preserve"> Recreación,  para el Bien Común.</t>
  </si>
  <si>
    <t>apoyar de forma articulada el desarrollo del programa (1) "Campamentos Juveniles"</t>
  </si>
  <si>
    <t xml:space="preserve">INDEPORTES Quindío reporta el apoyo a 20 deportistas en nivel talento, en proyección y de altos logros con el programa de incentivos económicos de acuerdo con su rendimiento deportivo para fases preparatorias y competitivas. No existe información sobre número de talentos deportivos que en el programa reportado, hayan quedado por fuera de algún tipo de apoyo, por lo cual se precisa un ejecutado del 100% del indicador para este año. </t>
  </si>
  <si>
    <t>Se realizaron las fases intramural, municipal, regional, departamental y final departamental en los deportes de ajedrez, atletismo, baloncesto, balonmano, fútbol, fútbol sala, fútbol de salón, natación, tenis de mesa, tenis de campo, patinaje y voleibol beneficiando total de inscritos de 9.319 de los municipios de Calarcá, Circasia, Salento, Pijao, Filandia, La Tebaida, Montenegro, Quimbaya, Génova, Córdoba y Buenavista, superando la meta d inscripción que era de 5.500 deportistas. Se realizó la fase intramural y municipal. Igualmente se realizó el evento de AFROTALENTOS en la ciudad de armenia estadio centenario, torneo interdependencias Gobernación del Quindío (Fútbol de Salón y Voleibol).</t>
  </si>
  <si>
    <t>Apoyo al deporte asociado</t>
  </si>
  <si>
    <t>APOYO A LIGAS DEPORTIVAS</t>
  </si>
  <si>
    <t>apoyar  a veinte  (20) deportistas en nivel de talento, de proyección y de altos logros con el programa de incentivos económicos a deportistas.</t>
  </si>
  <si>
    <t>10PP</t>
  </si>
  <si>
    <t>Al 30 de Diciembre de 2014, Se cumplió en un 100%  la meta al beneficiar un total de 26.436 personas, al ejecutarse los sgtes programas, así: 1)  LA TARDE MAYOR: Realización de actividades recreativas intergeneracionales, con el apoyo de los grupos de joven campistas de 12 municipios, beneficiando por mes a 1.366 personas mayores. 2) CAMPAMENTOS JUVENILES: Fases Municipales,  realizados en 10 Municipios del Departamento. Se beneficiaros 680 jóvenes entre los 13 y los 28 años. 4) Atención  mediante jornadas de recreación y deporte y  en los Centros Penitenciarios de Hombres y Mujeres de la ciudad de Armenia y Calarcá. Se beneficiaron 1.621 personas desde los 18  años y personas mayores después de los 60 años de edad).3) Atención a los niños y jóvenes de instituciones educativas del departamento con el programa "MAÑANITAS ESCOLARES, NO AL BULLYING". Se beneficiaron 12.850 niños entre los 6 y los 14 años.  Actividades  dirigidas a los diferentes ciclos vitales y segmentos poblacionales de las once comunas de la ciudad de Armenia y de los diferentes municipios. Se apoyaron jornadas recreo deportivas a JAC, Instituciones educativas, líderes comunitarios,  en los doce municipios. El total de la población beneficiada por Municipio, se registró así: Armenia 13.887; Buenavista 759; Calarcá 2.955; Circasia 1.890; Córdoba 678; Filandia 655; Génova 576; La Tebaida 2.978; Montenegro 3.090; Pijao 550; Quimbaya 2.950 y Salento 595. , se realizaron las actividades recreativas navideñas con una población beneficiada de 54,300 de los diferentes ciclos vitales de los diferentes municipios del Departamento. Para un total de población beneficiada de  80.736   pertenecientes a los diferentes ciclos vitales y segmentos poblacionales. </t>
  </si>
  <si>
    <t xml:space="preserve">Se desarrolló el programa de actividad física, el cual tiene como objetivo crear estilos de vida saludables, alimentación saludable, un mínimo de 150 minutos de actividad física semanal y espacios libres de humo. </t>
  </si>
  <si>
    <t xml:space="preserve">Se tiene previsto para la vigencia 2017 generar la oferta laboral calificada en auxiliares de guianza, turismo y recreación vinculando población joven a través de formación en competencias para la guianza, acompañamiento y recreación de visitantes. </t>
  </si>
  <si>
    <t xml:space="preserve">               </t>
  </si>
  <si>
    <t>Cultura, Arte y educación para la Paz</t>
  </si>
  <si>
    <t>Arte para todos</t>
  </si>
  <si>
    <t>Apoyar treinta y seis (36) proyectos mediante estímulos artísticos y culturales</t>
  </si>
  <si>
    <t>Según reporte de la Secretaría de Cultura Departamental, en cuanto a la ejecución para la vigencia 2016 del Programa Departamental de Concertación Cultural, se apoyó a un total de 24 proyectos culturales, beneficiando en total un aproximado de 18963 adolescentes y jóvenes de todos los municipios del Quindío en temas como: medios audiovisuales, danza, teatro, saberes y oficios tradicionales, patrimonio cultural, música, entre otros).</t>
  </si>
  <si>
    <t>BUEN GOBIERNO</t>
  </si>
  <si>
    <t>Se realizó visita a todos los municipios con el fin de socializar los componentes estratégicos de la política pública de juventud con las plataformas juveniles y jóvenes en general para desarrollar agendas juveniles e implementar la política pública</t>
  </si>
  <si>
    <t>Se realizaron cuatro encuentros departamentales, dos de plataformas juveniles y dos de personeros estudiantiles, con el fin de capacitar sobre dinámicas juveniles y desarrollo de agendas juveniles, para la implementación de planes de trabajo y oferta pública</t>
  </si>
  <si>
    <r>
      <t xml:space="preserve">Con la ejecución del Proyecto DIVULGACIÒN DE ESTRATEGIAS PARA GARANTIZAR EL CONOCIMIENTO Y PARTICIPACIÓN DE LA COMUNIDAD EN LOS PROGRAMAS, PROYECTOS, SERVICIOS Y PRODUCTOS EN EL DEPARTAMENTO DEL QUINDÍO, se desarrollaron  las siguientes  estrategias durante la vigencia 2015, así: 1) </t>
    </r>
    <r>
      <rPr>
        <b/>
        <sz val="10"/>
        <color indexed="8"/>
        <rFont val="Calibri"/>
        <family val="2"/>
        <scheme val="minor"/>
      </rPr>
      <t>PROGRAMA INSTITUCIONAL QUINDÍO FIRME:</t>
    </r>
    <r>
      <rPr>
        <sz val="10"/>
        <color indexed="8"/>
        <rFont val="Calibri"/>
        <family val="2"/>
        <scheme val="minor"/>
      </rPr>
      <t xml:space="preserve"> Un programa nuevo cada 8 días, Primera emisión TELECAFE (6:30 pm jueves con repetición los lunes 6:30 pm); CANAL CNC  (Los viernes a las 7 pm con repetición los domingos a las 3:00 pm) y en el Canal de ZULDEMAYDA todos los jueves de 7:00 a 7:30 pm.  2) </t>
    </r>
    <r>
      <rPr>
        <b/>
        <sz val="10"/>
        <color indexed="8"/>
        <rFont val="Calibri"/>
        <family val="2"/>
        <scheme val="minor"/>
      </rPr>
      <t xml:space="preserve">BOLETÍN INSTITUCIONAL, SECI (Sistema Estratégico de Comunicación e Información), </t>
    </r>
    <r>
      <rPr>
        <sz val="10"/>
        <color indexed="8"/>
        <rFont val="Calibri"/>
        <family val="2"/>
        <scheme val="minor"/>
      </rPr>
      <t xml:space="preserve">que se elabora diariamente excepto los días Domingo, con un total de  158  en  el año, el cual es enviado a los medios de comunicación, a través de la estrategia de MAILING, que tiene 600 usuarios en correos, entre Medios de Comunicación, Diputados, Concejales y Secretarios de Despacho. 3) </t>
    </r>
    <r>
      <rPr>
        <b/>
        <sz val="10"/>
        <color indexed="8"/>
        <rFont val="Calibri"/>
        <family val="2"/>
        <scheme val="minor"/>
      </rPr>
      <t>ACTUALIZACIÒN Y ALIMENTACIÒN DIARIA DEL WITESITE WWW.QUINDIO.GOV.CO.</t>
    </r>
    <r>
      <rPr>
        <sz val="10"/>
        <color indexed="8"/>
        <rFont val="Calibri"/>
        <family val="2"/>
        <scheme val="minor"/>
      </rPr>
      <t xml:space="preserve"> 4) </t>
    </r>
    <r>
      <rPr>
        <b/>
        <sz val="10"/>
        <color indexed="8"/>
        <rFont val="Calibri"/>
        <family val="2"/>
        <scheme val="minor"/>
      </rPr>
      <t>ESPACIOS RADIALES, TELEVISIVOS Y</t>
    </r>
    <r>
      <rPr>
        <sz val="10"/>
        <color indexed="8"/>
        <rFont val="Calibri"/>
        <family val="2"/>
        <scheme val="minor"/>
      </rPr>
      <t xml:space="preserve"> </t>
    </r>
    <r>
      <rPr>
        <b/>
        <sz val="10"/>
        <color indexed="8"/>
        <rFont val="Calibri"/>
        <family val="2"/>
        <scheme val="minor"/>
      </rPr>
      <t xml:space="preserve">MEDIOS IMPRESOS. </t>
    </r>
    <r>
      <rPr>
        <sz val="10"/>
        <color indexed="8"/>
        <rFont val="Calibri"/>
        <family val="2"/>
        <scheme val="minor"/>
      </rPr>
      <t xml:space="preserve">5) </t>
    </r>
    <r>
      <rPr>
        <b/>
        <sz val="10"/>
        <color indexed="8"/>
        <rFont val="Calibri"/>
        <family val="2"/>
        <scheme val="minor"/>
      </rPr>
      <t xml:space="preserve">LA GOBER TV: </t>
    </r>
    <r>
      <rPr>
        <sz val="10"/>
        <color indexed="8"/>
        <rFont val="Calibri"/>
        <family val="2"/>
        <scheme val="minor"/>
      </rPr>
      <t>Un programa nuevo, TELECAFE (Todos los lunes a las 6:30 pm).</t>
    </r>
    <r>
      <rPr>
        <b/>
        <sz val="10"/>
        <color indexed="8"/>
        <rFont val="Calibri"/>
        <family val="2"/>
        <scheme val="minor"/>
      </rPr>
      <t xml:space="preserve"> </t>
    </r>
    <r>
      <rPr>
        <sz val="10"/>
        <color indexed="8"/>
        <rFont val="Calibri"/>
        <family val="2"/>
        <scheme val="minor"/>
      </rPr>
      <t xml:space="preserve">A través de los diferentes medios de Comunicación se realizó acompañamiento al Gobierno Departamental, en la difusión de campañas institucionales sobre temas de interés y programas  para la comunidad como son: 
CUÑAS
• Prevención del virus del chikungunya – SALUD HUMANIZADA– Salud publica-Poblacion con discapacidad-Salud, Calendario tributario – Hacienda, Impuesto Vehicular – Hacienda, Conéctate con tu familia –familia, Productores de plátano y banano afectados por el clima – Agricultura, Anticontrabando – Hacienda, Tablets – Educación, Niños Indígenas – Educación, • Fortalecimiento sector cultural en el quindio- niños y niñas indigenas del quindio aprenden su lengua ordinaria- SATENA – Turismo, Procesos de Concertación –  Encuentro de bandas departamentales-  Cultura, Trata de Personas – Interior, Sede medicina legal – Salud, Cambio Climático – UDEGER- Advertencia altas temperaturas, quemas controladas, incendios, Jornada de vacunación – Salud, Niños y Niñas – Rendición de cuentas, Semana santa – Turismo, Volver al campo – Agricultura, Bioruta el Agrado – Turismo, Hospital la Misericordia – Salud, La Gober Tv, Docentes se destacan en calificación c1 en inglés– • MAS DE 500 MILLONES DE PESOS DE REGALIAS FORMACIÓN INGLÉS- Educación, Política pública de juventud– Familia, Más de 2000 millones de pesos invertidos contribuyen a una educación incluyente con Génova. Educación, Llegada de vuelos Satena a Armenia – Turismo, Más de 7000 millones de pesos fueron logrados por el Gobierno Firme para fortalecer la política de volver al campo – Agricultura, Red Hospitalaria del Quindio – Salud,  FAMILIA: Socialización políticas pública juventud, más innovadores zona Q
PUBLICIDAD
• Kits escolares – lotería del Quindío, Tarjeta Día del contador, cartilla GRACIAS PRESIDENTE, Tarjetas de invitación, visitas ministros, presidente, Tarjeta noche cultural ANATO, Volante portafolio ANATO, Plantillas comunales, Tarjeta Tenderos – Lotería del Quindío, Tarjeta día del hombre, Volante Lotería del Quindío – El premio mayor se quedó en casa, Tarjeta Tribunal – 50 años de existencia de la Corporación, Afiche Tribunal – 50 años de existencia de la Corporación, Tabloides de los municipios de Calarcá, Génova, Buena Vista y Filandia, Banderines 4 años a paso firme para los municipios de Calarcá, Génova, Buena Vista y Filandia. Rendición de cuentas, Tarjetas día de la Secretaria, Tarjeta Rendición de Cuentas Armenia, Tarjeta día de la madre, Tabloides de los municipios de Salento, Montenegro, Córdoba, Circasia  y Armenia, Tarjetas día de del concejal, Tarjetas día de la Afrocolombianidad, Tarjetas día de la familia, Marcha, Tarjetas día del maestro, Tarjetas invitación SATENA
VIDEO
• Entrega de material en CD programa institucional a: CNC, Zuldemayda, Lotería del Quindío, Despacho de la Gobernación del Quindío y Corporación Visión Tv, Producción de Video de las secretarias del Interior, trata de personas, Hacienda, obligaciones tributarias y UDEGER, La Gober Tv, Rendición de Cuentas Armenia
 Los medios publicitarios  y periodistas se contrataron  así: EMISORAS  (3), STREAMING (1), MEDIOS IMPRESOS (10), ESPACIOS DE TELEVISIÒN (10), ESPACIOS RADIALES (12).  PERIODISTAS QUE PRESTAN SUS SERVICIOS PARA LA DIRECCIÒN DE COMUNICACIONES ( 15) REPORTERO GRAFICO ( 1) FOTOGRAFO (1) PUBLICISTAS ( 5) CAMAROGRAFO ( 1)  SEGUIMIENTO DE MEDIOS (1) EDICIÓN.
Las estrategias implementadas y desarrolladas han permitido que toda la poblacion del Departamento del Quindío tenga conocimiento y acceso a la información generada  de la gestión  que se ha venido adelantando por parte de la actual Administración Departamental, de igual manera  la difusión de campañas institucionales ha sido amplia y de gran interés por parte de la comunidad.    
                                                       </t>
    </r>
    <r>
      <rPr>
        <b/>
        <sz val="10"/>
        <color indexed="8"/>
        <rFont val="Calibri"/>
        <family val="2"/>
        <scheme val="minor"/>
      </rPr>
      <t>POBLACION BENEFICIADA</t>
    </r>
    <r>
      <rPr>
        <sz val="10"/>
        <color indexed="8"/>
        <rFont val="Calibri"/>
        <family val="2"/>
        <scheme val="minor"/>
      </rPr>
      <t xml:space="preserve">
MUNICIPIO                     TOTAL HOMBRES              TOTAL MUJERES
ARMENIA                                              134.718                                           139.764
BUENAVISTA                                         1.178                                                  1.196
CALARCA                                              31.815                                            32.277
CIRCASIA                                             12.082                                            12.649
CORDOBA                                                 2.178                                            2.235
FILANDIA                                                    5.580                                           5.438     GENOVA                                                      3.306                                          3.395
TEBAIDA                                                     16.520                                         17.111        MONTENEGRO                                       18.900                                         19.203
PIJAO                                                             2.538                                         2.610
QUIMBAYA                                                 17.023                                         17.340
SALENTO                                                    2.955                                            2.900</t>
    </r>
  </si>
  <si>
    <t>Se logró que en todos los municipios del departamento cuenten con platafromas juveniles, las cuales según la ley estatutaria de juventud 1622 del 2013 y la inscripción y validación de las personerías municipales, son entre otras, veedurías juveniles, encargadas de hacer control social sobre los programas y presupuestos establecidos para los jóvenes</t>
  </si>
  <si>
    <t>Se realizó un proceso de construcción de diagnóstico social situacional de niños, niñas, adolescentes y jóvenes del departamento, el cual a través de anuarios estadísticos, sistema de vigilancia superior y plan de desarrollo departamental, se ha reportado todo lo concerniente a la información e indicadores sobre juventud, constituyendose este en contenido de sistema de informacion juvenil</t>
  </si>
  <si>
    <r>
      <t xml:space="preserve">Con la ejecución del Proyecto DIVULGACIÒN DE ESTRATEGIAS PARA GARANTIZAR EL CONOCIMIENTO Y PARTICIPACIÓN DE LA COMUNIDAD EN LOS PROGRAMAS, PROYECTOS, SERVICIOS Y PRODUCTOS EN EL DEPARTAMENTO DEL QUINDÍO, se desarrollaron  las siguientes  estrategias durante la vigencia 2015, así: 1) PROGRAMA INSTITUCIONAL QUINDÍO FIRME: Un programa nuevo cada 8 días, Primera emisión TELECAFE (6:30 pm jueves con repetición los lunes 6:30 pm); CANAL CNC  (Los viernes a las 7 pm con repetición los domingos a las 3:00 pm) y en el Canal de ZULDEMAYDA todos los jueves de 7:00 a 7:30 pm.  2) BOLETÍN INSTITUCIONAL, SECI (Sistema Estratégico de Comunicación e Información), que se elabora diariamente excepto los días Domingo, con un total de  158  en  el año, el cual es enviado a los medios de comunicación, a través de la estrategia de MAILING, que tiene 600 usuarios en correos, entre Medios de Comunicación, Diputados, Concejales y Secretarios de Despacho. 3) ACTUALIZACIÒN Y ALIMENTACIÒN DIARIA DEL WITESITE WWW.QUINDIO.GOV.CO. 4) ESPACIOS RADIALES, TELEVISIVOS Y MEDIOS IMPRESOS. 5) LA GOBER TV: Un programa nuevo, TELECAFE (Todos los lunes a las 6:30 pm). A través de los diferentes medios de Comunicación se realizó acompañamiento al Gobierno Departamental, en la difusión de campañas institucionales sobre temas de interés y programas  para la comunidad como son: 
CUÑAS
• Prevención del virus del chikungunya – SALUD HUMANIZADA– Salud publica-Poblacion con discapacidad-Salud, Calendario tributario – Hacienda, Impuesto Vehicular – Hacienda, Conéctate con tu familia –familia, Productores de plátano y banano afectados por el clima – Agricultura, Anticontrabando – Hacienda, Tablets – Educación, Niños Indígenas – Educación, • Fortalecimiento sector cultural en el quindio- niños y niñas indigenas del quindio aprenden su lengua ordinaria- SATENA – Turismo, Procesos de Concertación –  Encuentro de bandas departamentales-  Cultura, Trata de Personas – Interior, Sede medicina legal – Salud, Cambio Climático – UDEGER- Advertencia altas temperaturas, quemas controladas, incendios, Jornada de vacunación – Salud, Niños y Niñas – Rendición de cuentas, Semana santa – Turismo, Volver al campo – Agricultura, Bioruta el Agrado – Turismo, Hospital la Misericordia – Salud, La Gober Tv, Docentes se destacan en calificación c1 en inglés– • MAS DE 500 MILLONES DE PESOS DE REGALIAS FORMACIÓN INGLÉS- Educación, Política pública de juventud– Familia, Más de 2000 millones de pesos invertidos contribuyen a una educación incluyente con Génova. Educación, Llegada de vuelos Satena a Armenia – Turismo, Más de 7000 millones de pesos fueron logrados por el Gobierno Firme para fortalecer la política de volver al campo – Agricultura, Red Hospitalaria del Quindio – Salud,  FAMILIA: Socialización políticas pública juventud, más innovadores zona Q. </t>
    </r>
    <r>
      <rPr>
        <b/>
        <sz val="10"/>
        <color theme="1"/>
        <rFont val="Calibri"/>
        <family val="2"/>
        <scheme val="minor"/>
      </rPr>
      <t xml:space="preserve">PUBLICIDAD: </t>
    </r>
    <r>
      <rPr>
        <sz val="10"/>
        <color theme="1"/>
        <rFont val="Calibri"/>
        <family val="2"/>
        <scheme val="minor"/>
      </rPr>
      <t xml:space="preserve">• Kits escolares – lotería del Quindío, Tarjeta Día del contador, cartilla GRACIAS PRESIDENTE, Tarjetas de invitación, visitas ministros, presidente, Tarjeta noche cultural ANATO, Volante portafolio ANATO, Plantillas comunales, Tarjeta Tenderos – Lotería del Quindío, Tarjeta día del hombre, Volante Lotería del Quindío – El premio mayor se quedó en casa, Tarjeta Tribunal – 50 años de existencia de la Corporación, Afiche Tribunal – 50 años de existencia de la Corporación, Tabloides de los municipios de Calarcá, Génova, Buena Vista y Filandia, Banderines 4 años a paso firme para los municipios de Calarcá, Génova, Buena Vista y Filandia. Rendición de cuentas, Tarjetas día de la Secretaria, Tarjeta Rendición de Cuentas Armenia, Tarjeta día de la madre, Tabloides de los municipios de Salento, Montenegro, Córdoba, Circasia  y Armenia, Tarjetas día de del concejal, Tarjetas día de la Afrocolombianidad, Tarjetas día de la familia, Marcha, Tarjetas día del maestro, Tarjetas invitación SATENA. </t>
    </r>
    <r>
      <rPr>
        <b/>
        <sz val="10"/>
        <color theme="1"/>
        <rFont val="Calibri"/>
        <family val="2"/>
        <scheme val="minor"/>
      </rPr>
      <t xml:space="preserve">VIDEO: </t>
    </r>
    <r>
      <rPr>
        <sz val="10"/>
        <color theme="1"/>
        <rFont val="Calibri"/>
        <family val="2"/>
        <scheme val="minor"/>
      </rPr>
      <t>• Entrega de material en CD programa institucional a: CNC, Zuldemayda, Lotería del Quindío, Despacho de la Gobernación del Quindío y Corporación Visión Tv, Producción de Video de las secretarias del Interior, trata de personas, Hacienda, obligaciones tributarias y UDEGER, La Gober Tv, Rendición de Cuentas Armenia. Los medios publicitarios  y periodistas se contrataron  así: EMISORAS  (3), STREAMING (1), MEDIOS IMPRESOS (10), ESPACIOS DE TELEVISIÒN (10), ESPACIOS RADIALES (12).  PERIODISTAS QUE PRESTAN SUS SERVICIOS PARA LA DIRECCIÒN DE COMUNICACIONES ( 15) REPORTERO GRAFICO ( 1) FOTOGRAFO (1) PUBLICISTAS ( 5) CAMAROGRAFO ( 1)  SEGUIMIENTO DE MEDIOS (1) EDICIÓN.
Las estrategias implementadas y desarrolladas han permitido que toda la poblacion del Departamento del Quindío tenga conocimiento y acceso a la información generada  de la gestión  que se ha venido adelantando por parte de la actual Administración Departamental, de igual manera  la difusión de campañas institucionales ha sido amplia y de gran interés por parte de la comunidad.    
                                                       POBLACION BENEFICIADA
MUNICIPIO                     TOTAL HOMBRES              TOTAL MUJERES
ARMENIA                                              134.718                                           139.764
BUENAVISTA                                         1.178                                                  1.196
CALARCA                                              31.815                                            32.277
CIRCASIA                                             12.082                                            12.649
CORDOBA                                                 2.178                                            2.235
FILANDIA                                                    5.580                                           5.438     GENOVA                                                      3.306                                          3.395
TEBAIDA                                                     16.520                                         17.111        MONTENEGRO                                       18.900                                         19.203
PIJAO                                                             2.538                                         2.610
QUIMBAYA                                                 17.023                                         17.340
SALENTO                                                    2.955                                            2.900</t>
    </r>
  </si>
  <si>
    <t>Se realizaron reportes trimestrales de ejecución de política pública y plan de desarrollo, lo cual se constituye en seguimiento a la implementación de la oferta pública dispuesta para los jóvenes desde el ente departamental</t>
  </si>
  <si>
    <t xml:space="preserve">Se hizo acompañamiento a todos los municipios del Quindío en la conformación de espacios de participación para validación de políticas públicas e implementación de agendas juveniles. Los municipios de Armenia y Quimbaya, de igual forma contaron con apoyo y acompañamiento a los consejos de juventud, ya que sólo en estos dos se cuenta con estos espacios, el resto de municipios cuenta con plataformas juveniles. </t>
  </si>
  <si>
    <t>Acciones ACCIÓN JOVEN: Se creó el centro ideológico de prácticas políticas, empresariales y sociales, mediante el cual se promoció la formación y la capacitación sobre dinámicas e incidencia política, con los cuales se busca generar competencias sociales y capacidad técnica en espacios de participación en función de la garantía a la participación en procesos y prácticas organizativas, en ámbitos como el laboral y el educativo. De igual forma se incluyó a los jóvenes a través de una asociación de jóvenes emprendedores ante la red departamental de emprendimiento, espacio en el cual se hace gestión y seguimiento a la participación productiva, laboral y económica de los jóvenes a través del plan estratégico de emprendimiento del Departamento.</t>
  </si>
  <si>
    <t xml:space="preserve">A la fecha todos los municipios cuentan con un espacio para los jóvenes, sin embargo de los 9 municipios en donde se construyeron casas de la juventud, tan sólo tres están en funcionamiento, pese a que los programas que allí se implementan no tienen que ver directamente con jóvenes. O se destina el espacio para programas de mujeres, niños y organizaciones que lo solicitan, la oferta pública juvenil no se filtra a través de dichos espacios y los jóvenes no se han empoderado de los mismos, lo cual sumado a la falta de voluntad política para recuperar la infraestructura de las casas, dichos espacios se han ido perdiendo.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</si>
  <si>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t>
  </si>
  <si>
    <t xml:space="preserve">Todos los municipios del Quindío cuentan con plataformas de juventud inscritas ante personerías municipales. </t>
  </si>
  <si>
    <t>porcentaje de avance 2016</t>
  </si>
  <si>
    <t>programado $</t>
  </si>
  <si>
    <t>Ejecutado $</t>
  </si>
  <si>
    <t>Responsables</t>
  </si>
  <si>
    <t xml:space="preserve">ejecutado </t>
  </si>
  <si>
    <t>Observaciones</t>
  </si>
  <si>
    <t>ejecutado a la fecha</t>
  </si>
  <si>
    <t>Metas y responsables</t>
  </si>
  <si>
    <t>ARQUITECTURA INSTITUCIONAL</t>
  </si>
  <si>
    <t>22,724,975</t>
  </si>
  <si>
    <t>8,212,963</t>
  </si>
  <si>
    <t>Meta 187/Responsable: Secretaría de Familia</t>
  </si>
  <si>
    <t>Según solicitud de información realizada en el 2014 el Municipio de Quimbaya reportó cumplimiento frente a la adopción de politicas públicas de juventud, pues en la politica púublica de Infancia y Adolescencia se indica el rango de edad de juventud, sin embargo en el Plan de Desarrollo 2016 -2019 del mismo Municipio se estableció como meta la creación de una Politica Publica de Juventudes, asi que a partir de este año se cuenta solo con dos Politicas Municipales de Juventud vigentes Armenia y Circasia . 
Se realizó acompañamiento a todos los municipios del Departamento en la conformación y consolidación de plataformas juveniles, insumo inicial para validar la formulación de política pública una vez se inicie con dicho proceso.</t>
  </si>
  <si>
    <t>Los municipios de Armenia y Circasia cuentan con política pública adoptada y en proceso de implementación. Los municipios de Buenavista, Córdoba, Calarcá, Filandia, Pijao, Quimbaya y Salento se encuentran en proceso de consecución de información para la construcción de diagnósticos situacionales para formular las políticas respectivas, con el apoyo técnico de la oficina de Juventud de la Secretaría de familia</t>
  </si>
  <si>
    <t>24,350,000</t>
  </si>
  <si>
    <t>12,000,000</t>
  </si>
  <si>
    <t>Meta 187/ Responsable: Secretaría de Familia</t>
  </si>
  <si>
    <t xml:space="preserve">El Departamento del Quindío sólo cuenta con capacidad financiera y técnica para poner en funcionamiento oficinas de juventud, en el municipio de Armenia. A la fecha, sólo dos entes territoriales (Alcaldía de Armenia y Gobernación del Quindío) cuentan con almenos un funcionario de enlace que trabaja de manera exclusiva con el tema de juventud, los demas enlaces tienen aparte de juventud otros temas bajo su responsabilidad,  por lo cual sólo puede hablarse de dos oficinas de juventud hasta tanto se cuente con funcionarios encargados en los otros municipios. </t>
  </si>
  <si>
    <t xml:space="preserve">Los municipios de Armenia, La Tebaida, Quimbaya y la Gobernación del Quindío, cuentan con oficinas de juventud con capacidad técnica, financiera y funcionarios de enlace. Para efectos de precisar la acción institucional de atención a los jóvenes, estos municipios cuentan con capacidades para el desarrollo de procesos. Si bien el resto de municipios cuentan con referentes o enlaces de juventud, estos en su mayoria tienen a cargo otras obligaciones en sus contratos o manuales de funciones, lo cual genera que no exista una disponibilidad exclusiva para este tema, algo a tener en cuenta si se busca dinamizar todos los procesos juveniles que se requieren para implementar sistemas territoriales de juventud. </t>
  </si>
  <si>
    <t>Se realizó armonización con dimensiones políticas programas y subprogramas del Plan de Desarrrollo Departamental 2016 -2019.
Todos los planes, políticas y programas del Departamento, tanto los contenidos en el Plan de Desarrollo Departamental y los Municipales, como políticas o planes adoptados por medio de Ordenanza, han sido armonizados con la Política Pública de Juventud del Departamento.</t>
  </si>
  <si>
    <t xml:space="preserve">Los proyectos inscritos ante planeación departamental que hacen referencia a las metas institucionales para este ciclo vital en el plan de desarrollo, se encuentran armonizados con los diferentes planes, políticas y proyectos adoptados. Es así que al momento, ninguno de los actos administrativos adoptados como planes y políticas, desconocen las acciones recomendadas en términos de implementación de esta política.  </t>
  </si>
  <si>
    <t>Sistemas de Informaciòn               Informes Períódicos                              No de Instituciones vinculadas al Sistema</t>
  </si>
  <si>
    <t>El Departamento cuenta con un Sistema de Juventud, constituido por una política pública departamental de juventud, dos oficinas de juventud, 12 plataformas juveniles y contratistas de apoyo en cada ente territorial que sirven de enlace con el ente departamental para adelantar procesos juveniles, de igual forma se cuenta con un subsistema institucional integrado por todas las entidades involucradas en la implementacion de la politica.</t>
  </si>
  <si>
    <t>El Sistema Departamental de Juventud viene funcionando a través de la operación de comités, mesas de participación, procesos de seguimiento a implementación y formulación de políticas públicas, y organización de procesos a nivel departamental a través de Asamblea Juvenil, plataformas juveniles y política de juventud.</t>
  </si>
  <si>
    <t>12,175,000</t>
  </si>
  <si>
    <t>6,000,000</t>
  </si>
  <si>
    <t xml:space="preserve">Los 12 municipios del Departamento cuentan con plataformas de juventud, inscritas ante las personerías municipales. De esta forma, cada plataforma cuenta con su agenda juvenil en proceso de implementación, con el responsable a nivel del ente territorial, puede constituirse en sistemas municipales de juventud, los cuales tienen que ver con un espacio de participación ciudadana, un enlace institucional y un documento de política pública o política institucional. Haciendo falta las políticas públicas, todos los municipios cuentan con políticas institucionales, es decir, oferta pública para los jóvenes en los planes municipales de desarrollo. </t>
  </si>
  <si>
    <t xml:space="preserve">Todos los municipios del Departamento cuentan con plataformas juveniles inscritas como mecanismos de participación. De igual forma, se cuenta con enlaces, contratistas y funcionarios de planta, que filtran la ejecución de la oferta pública a través de programas dentro de los planes de desarrollo territoriales. </t>
  </si>
  <si>
    <t>Tasa de participación de Proyectos Juveniles en bolsas, fondos y fuentes de cofinanciación.</t>
  </si>
  <si>
    <t>Informes de Ministerio del Trabajo, Política Generación de Ingresos, Rendición de Cuentas Política de Juventud</t>
  </si>
  <si>
    <t>Ministerio del Trabajo,               Secretaria de Familia
Secretaria de Planeación
Alcaldías Municipales</t>
  </si>
  <si>
    <t>7,500,000</t>
  </si>
  <si>
    <t>5,250,000</t>
  </si>
  <si>
    <t>Meta 42/ Responsable: Secretaría de Turismo, Industria y Comercio</t>
  </si>
  <si>
    <t xml:space="preserve">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</si>
  <si>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La Secretaría de Turismo, Industria y Comercio reporta que se realizó el acompañamiento a la estructuración de los parametros requeridos en la formulación y fortalecimiento de un proyecto de I+D+I  (Innovación, Desarrollo e Investigació). Mediante la formulación de  tres (3) estrategias (Quindío Sí emprende, Red Empleo y Fortalecimiento Empresarial), se vienen apoyando  unidades de emprendimiento y se genera alianza con ACOPI Regional Centro Occidente, Secretaría de Agricultura, Interior y Familia.  (Las unidades de emprendimiento están en proceso de selección, de acuerdo con las estrategias establecidas). 
A la fecha aun no se cuenta con reportes de apoyo y financiación de proyectos de conformidad con la convocatoria para esta vigencia por parte del fondo emprender del SENA.  La tasa de participación se modificará una vez se hayan reportado el número de proyectos presentados y apoyados financieramente.</t>
  </si>
  <si>
    <t>75,800,000
77.140.000</t>
  </si>
  <si>
    <t>17340000
65.760.000</t>
  </si>
  <si>
    <t>Meta 42, 43/ Responsable: Secretaría de Turismo, Industria y comercio</t>
  </si>
  <si>
    <t>Para el primer trimestre de la presente vigencia, la Secretaría de Turismo, Industria y Comercio reporta la consolidación de los términos para publicar, al siguiente trismestre del año, la convocatoria a iniciativas que se verían beneficiadas por el proyecto I+D+I</t>
  </si>
  <si>
    <t>75,800,000</t>
  </si>
  <si>
    <t>1,500,000</t>
  </si>
  <si>
    <t>Meta 42/ Responsable: Secretaría de Turismo, Industria y comercio</t>
  </si>
  <si>
    <t>ATENCION INTEGRAL</t>
  </si>
  <si>
    <t xml:space="preserve">14,03 (2014, Fuente: DANE – GEIH. Cálculos DNP)
</t>
  </si>
  <si>
    <t>50,000,000
280,000,000</t>
  </si>
  <si>
    <t>27,750,000
231,270,386</t>
  </si>
  <si>
    <t>Metas 38, 39, 40, 42/ Responsable Secretaría de Turismo, Industria y Comercio
Metas 31, 32, 34/ Responsable: Secretaría de Agricultura</t>
  </si>
  <si>
    <t xml:space="preserve">Según informacion suministrada por Turismo Industria y comercio se inicio el proceso de fortalecimiento del programa para el desarrollo y fortalecimiento de la investigación.
Se inició el proceso de diseño y puesta en marcha de un Centro para el desarrollo y fortalecimiento de la investigación, tecnología, ciencia e innovación. De igual forma, se inició el proceso de fortalecimiento de la segunda fase del proyecto I+D+I por parte de la Secretaría de turismo, Industria y Comercio. </t>
  </si>
  <si>
    <t xml:space="preserve">Se está apoyando en el proceso de legalización del convenio con Invima para beneficiar a 17 organizaciones rurales con notificación y permiso sanitario. A la fecha se han formalizado tres (3) empresas:  Asdeguin - Frutos Córdoba - Asociación de Relevo Generación, ASORGEC. 
Se tienen 15 apalancamientos a organizaciones rurales en temas de maquinaria, equipos y herramientas,  se asistió a la feria de Agroexpo y se dio apoyo en la formulación de proyectos productivos . No. ASOCIACIONES / EMPRESAS PRODUCTOS
1 Cooperativa de Caficultores Del Quindío Cafés especiales
2 Asemcafe Cafés especiales
3 Lumin Aderezos deshidratados
4 Green like Aromáticas saborizadas
5 Cafe La Morelia Cafés especiales
6 Licorera La Española Licores y bebidas
7 Fried Banana Snak de plátano y banano
8 Planto Snak de plátano
9 Chef Sazón Salsas y Aderezos
10 Amaltea Productos transformados a base de frutas
11 Sabimax. Bebidas refrescantes a base de Sábila
12 Da Luz, tortas, dulces Tortas dulces y galletería
13 Full Taste Coffee Cafés Especiales
14 Vino de Café Don Cleofe Vino a base de Café
15 Caféquipe Productos lácteos a base de café, galleterías a base de café.
Se han beneficiado 600 mujeres rurales del Departamento, con capacitaciones en temas de asociatividad y  organizacionales  en todos los municipios del Departamento. Municipio de Pijao Apamcafé Asociación de mujeres productoras de la asociación Paisaje Mujer y Café. Con este grupo de mujeres se trabaja en formación y capacitación cada 8 días en diferentes temas, desde la producción, con énfasis en Buenas Prácticas Agrícolas, como temas de emprendimiento y asociatividad. Con este grupo de mujeres se viene adelantando con el concurso de la Alcaldía de Pijao, el Comité de Cafeteros y Smurfit Cartón Colombia.
La Universidad la Gran Colombia de Armenia reporta asistencia y colaboración en la realización de dos encuentros regionales de semilleros de investigación, y participación de los estudiantes a un encuentro nacional de investigación jurídica.
Para la presente vigencia, la cámara de comercio de Armenia, creó el Centro de Iniciativas Empresariales (CIE) que ofrece asesorías y acompañamiento a emprendedores y emprendimientos de reciente creación. Se han vinculado al proyecto a 65 jóvenes con ideas de negocio. </t>
  </si>
  <si>
    <t>194,460,000
321,400,000</t>
  </si>
  <si>
    <t>57.920.000
152.180.000</t>
  </si>
  <si>
    <t>Metas 38, 39, 40, 42/ Responsable Secretaría de Turismo, Industria y Comercio
Metas 31, 32, 34/ Responsable: Secretaría de Agricultura
Responsables: Universidades
Responsable: Cámara de Comeercio</t>
  </si>
  <si>
    <t>Según reporte del SENA (Unidad de emprendimiento) se han vinculado a los proyectos apoyados financieramente, un total de 207 jóvenes, quienes fueron empleados de manera directa. De igual forma, la Secretaría de Turismo, Industria y Comercio en convenio con la Cámara de Comercio de Armenia y el Quindío, reportaron la vinculación de  302 jóvenes al proyecto Quindío Innova I+D;  proyectos de startup a un total de 205 jóvenes. 
La Universidad  la Gran Colombia de Armenia reporta la asistencia y colaboración en la realización de 4 encuentros regionales de semilleros de investigación</t>
  </si>
  <si>
    <t>_</t>
  </si>
  <si>
    <t>Responsables: Cajas de compensación familiar/Mintrabajo/Alcaldías</t>
  </si>
  <si>
    <t xml:space="preserve">Se continuó en el proceso de implementación del programa 40000 primeros empleos, a través de convocatorias dirigidas por la caja de compensación familiar COMFENALCO, en el cual se vincularon diferentes empresas del Departamento. Al momento no se reportan porcentajes de incidencia de los estímulos establecidos en Ley del Primer empleo pues la caja de compensación familiar no ha tramitado el registro de las mismas.  </t>
  </si>
  <si>
    <t xml:space="preserve">La caja de compensación familiar COMFENALCO reporta implementación de los programas: 40000 primeros empleos y EstadoJoven, con el fin de asistir en el proceso de inserción laboral de personas en el rango juvenil, así como mejorar el acceso a prácticas profesionales en entidades públicas y privadas del Departamento. Un total de 219 empresas se han beneficiado del programa 40000 primeros empleos; 683 jóvenes han sido contratados por este programa; 21 entidades públicas se encuentran vinculadas; y un total de 70 jóvenes se encuentran en proceso de legalización de las prácticas formativas en el marco del programa Estado Joven. . 
En el marco de la Ley 1780 del 2016 y la Ley de primer empleo, se han creado 275 nuevas empresas. De igual forma, La Cámara de Comercio de Armenia y el Quindío, creó el centro de iniciativas empresariales (CIE), que ofrece asesorías y acompañamiento a emprendedores y emprendimientos de reciente creación y a la fecha se han atendido 65 personas con ideas de negocio. </t>
  </si>
  <si>
    <t>Responsables: Cajas de compensación familiar, Mintrabajo/Alcaldías</t>
  </si>
  <si>
    <t>Meta 186/ Responsable: Secretaría de Familia</t>
  </si>
  <si>
    <t xml:space="preserve">la linea base corresponde al cuarto trimestre 2012 para la ciudad de Armenia, quiere decir que se ha disminuido en 0.3pp.
Al 2016 la TTIA ha disminuido en 2.1 pp frente al 2012.
De igual forma, el Ministerio del Trabajo lidera el comité departamental de erradicación del trabajo infantil, que a su vez se ha conformado en los 12 municipios del Departamento, contando con diferentes acciones que le apuntan al mejoramiento del comportamiento de este indicador.
Se realizó un proceso contractual "País de los niños", a través del cual se implementó una estrategia de prevención y atención del abuso infantil, asi como de erradicación de las peores formas de trabajo infantil, y explotación infantil comercial. 
</t>
  </si>
  <si>
    <t>Según reportes de Planeación Departamental, este indicador será relacionado una vez se expidan estadísticas interanuales, las cuales para la presente, se establecerá una vez termine la vigencia. 
Por parte de La Secretaría de Familia se realizaron dos (2)  Comités de Primera Infancia, Infancia, Adolescencia y Familia del departamento del Quindío donde se aprobó el Plan de Acción para la erradicación del trabajo infantil. Se realizaron jornadas de prevención del consumo de spa, promoción de proyecto de vida, y salud sexual y reproductiva en diferentes Instituciones Educativas. Se dió inicio a la fase precontractual del programa de derechos y deberes que pretende fortalecer los los NNA y su entorno para prevenir su vulneración. Este proyecto se ejecutará por valor $ 33.190.000 dando cumplimiento a su vez a  la implementación de la Politica Pública de primera infancia, infancia y adolescencia (meta 184).</t>
  </si>
  <si>
    <t>28,500,000</t>
  </si>
  <si>
    <t>Quindío rural, inteligente, competitivo y empresarial.
Quindío rural, inteligente, competitivo y empresarial</t>
  </si>
  <si>
    <t>Emprendimiento y empleo rural
Quindío Prospero y productivo</t>
  </si>
  <si>
    <t xml:space="preserve">Meta 33: Capacitar mil doscientos (1200)  jóvenes y mujeres rurales en actividades agrícolas y no agrícolas 
41: Apoyar la formulación del proyecto: Red de conocimiento de agro negocios del departamento </t>
  </si>
  <si>
    <t>Meta 33/ Responsable: Secretaría de Agricultura
Responsable: SENA</t>
  </si>
  <si>
    <t>La Secretaría de Agricultura del Departamento reporta asistencia técnica y acompañamiento en la consolidación de iniciativas de negocio. 
Las Secretarías de Turismo, Industria y Comercio; y Agricultura, realizaron implementación de una plataforma para la constitución de la red de agronegocios que permitirá que compradores y vendedores de productos agricolas interactúen sin intermediación, mejorando procesos de comercialización y mercadeo en el Dpto. 
El SENA regional Quindío, cuenta con programas de articulación con la media en todas las instituciones educativas del nivel Departamental, los cuales tienen como objetivo desarrollar competencias socio-económicas y apoyo a poblaciones rurales, diferenciales y vulnerables</t>
  </si>
  <si>
    <t>Este componente hace relación a una meta conjunta entre las secretarías de turismo, industria y comercio y  Agriciltura, instancias que  apoyaron con la creación de una herramienta web como  plataforma para la red de agronegocios, de tal manera que continúe su operacion en el segundo semestre del 2017. La plataforma busca generar dinámica comercial entre productores agropecuarios, compradores mayoristas, minoristas, con el consumidor final.  
Por parte de la Secretaría de Agricultura se creó un grupo multiplicador en el municipio de Filandia corregimiento la India que actualmente son estudiantes de la Institución Educativa Francisco Miranda con enfoque pedagógico Agropecuario, y el segundo grupo multiplicador conformado por 20 jóvenes estudiantes de la institución educativa José María Córdoba (Códoba) cuyo  orientación apunta hacia temas  pedagógicos agropecurios. En cuanto a las mujeres multiplicadoras se creó el grupo con 10 beneficiarias del Municipio de Córdoba. Se continúa con el apoyo y asistencia al grupo que se creó para su sostenimiento y beneficio de los proyectos que se presenten.
Se han realizado capacitaciones a 300 jovenes y mujeres rurales campesinas,  en temas de asociatividad, emprendimiento, comercializacion en  los  municipios GÉNOVA-FILANDIA-MONTENEGRO-FILANDIA-BUENAVIST A-CIRCASIA-CALARCÁ</t>
  </si>
  <si>
    <t xml:space="preserve">15,000,000
50.000.000
28.600.000
</t>
  </si>
  <si>
    <t>33.610.000
25.860.000</t>
  </si>
  <si>
    <t>Meta 41/ Responsable: Secretaría de Turismo, Industria y Comercio
Meta 22, 33/ Responsable: Secretaría de Agricultura</t>
  </si>
  <si>
    <t>Responsable: SENA-Unidad de Emprendimiento</t>
  </si>
  <si>
    <t xml:space="preserve">
Según reporte del SENA (Unidad de emprendimiento) se han apoyado financieramente un total de 30 ideas de negocio con un monto de inversión total de $2.338.933.220</t>
  </si>
  <si>
    <t xml:space="preserve">Según reporte de la Secretaría de Turismo, Industria y Comercio, se estructuraron los parametros requeridos en la formulación y fortalecimiento de un proyecto de I+D+I  (Innovación, Desarrollo e Investigació), instancia que servirá en el fomento de ruedas de negocio y fortalecimiento de capacidades productivas para mejorar el acceso a fuentes de financiación y cofinanciación de proyectos como fondo emprender, y otros fondos de garantías. 
De igual forma, se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
De igual forma, la unidad de emprendimiento del SENA aun no reporta asignación de recursos de cofinanciación según convocatoria anual de fondo emprender. Es así que una vez se cuente con los datos del mismo, se reportará movimiento del indicador. </t>
  </si>
  <si>
    <t>Diseñar un ecosistema Regional de Emprendimiento y Asociatividad</t>
  </si>
  <si>
    <t>Meta 44/Responsable: Secretaría de Turismo, Industria y Comercio</t>
  </si>
  <si>
    <t xml:space="preserve">
La Secretaría de Turismo,Industria y Comercio viene adelantando el diseño de un ecosistema regional de emprendimiento y asociatividad, a través del cual se han desarrollado las siguientes acciones:
- Se encuentra en fase de validación  el Plan de Acción para su puesta en marcha.
- Se han adelantado ruedas de empleo y ruedas de servicio a la comunidad.
- Se han realizado acercamientos con las entidades para la firma del acuerdo por el empleo.
- se han brindado oportunidades de empleo a traves de las empresas privadas para población victima.</t>
  </si>
  <si>
    <t>Metas 65, 66, 67/ Responsable: Secretaría de Educación</t>
  </si>
  <si>
    <t>El Departamento del Quindío, a través de la Secretaría de Educación, en respuesta  a una de las estrategias implementadas por el Ministerio de Educación Nacional para el Acceso y Permanencia de los niños, niñas, jóvenes al sistema educativo, concurre con un recurso para la contratación del Transporte Escolar y lo transfiere a cada Alcaldía Municipal no certificada del Dpto, que son las directas responsables de la contratación del mismo. A la fecha se realizó y transferencia a todos los municipios y se encuentra en estudio la adición de recursos a algunas de ellas. 
El Programa de Alimentación Escolar PAE viene cumpliéndose a través del contrato de suministro 01 de 2017 con el Consorcio Nutriendo Futuros por el Quindío y atención a las necesidades asociadas en la estrategia PAE en el SIMAT. Así mismo, se realizó la contratación de la Interventoría con la Universidad del Quindío y Contratación del Equipo PAE para seguimiento y control del mismo. Lo anterior en cumplimiento de la Resolución 16432 de 2015.</t>
  </si>
  <si>
    <t>1,097,002,022</t>
  </si>
  <si>
    <t>974,131,283</t>
  </si>
  <si>
    <t>Meta 73/ Responsable: Secretaría de Educación</t>
  </si>
  <si>
    <t>Se vinculó mediante operador a un equipo de intérpretes y modelos lingüstícos que acompañan los menores en las aulas, 25 profesionales docentes de apoyo en areas de psicología, fonoaudiología, terapia ocupacional, psicopedagogos; cuatro modelos lingüísticos, nueve intérpretes de señas, dos profesionales en asistencia técnica para convivencia en el aula, tres pfofesionales encargados de diagnosticar clínicamente y dos capacitadores docentes de apoyo.</t>
  </si>
  <si>
    <t>Pertinencia e innovación</t>
  </si>
  <si>
    <t>Fortalecimiento de la media técnica</t>
  </si>
  <si>
    <t xml:space="preserve">105: Fortalecer cuarenta y siete (47) instituciones educativas con el programa de articulación con la educación superior y Educacion para el Trabajo y Desarrollo  Humano ETDH
106: Implementar un Programa de Alimentación Escolar Universitario PAEU para estudiantes universitarios
107: Implementar el programa de acceso y permanencia de la educación técnica, tecnologica y superior en el departamento del Quindío
</t>
  </si>
  <si>
    <t>Metas 105, 106, 107/ Responsable: Secretaría de Educación
Responsable: Universidades</t>
  </si>
  <si>
    <t xml:space="preserve">La Secretaría de Educación reporta el diseño de instructivo para formalizar convenios, socialización del diseño, acompañamiento para el diligenciamiento del protocolo, plan de acción, articulaciones con instituciones públicas y privadas de educación superior técnica y tecnológica; y, seguimiento a la ejecución. 
Se realizó convenio con la Fundación Providencia 2000  tendiente al ofrecimiento de alimentación (almuerzos) a  ciento veiniocho (128)  estudiantes egresados de las Instituciones Educativas  Oficiales adscritas al Departamento del Quindío, que se encuentran cursando estudios de educación superior en la Universidad del Quindío.
Mediante el Decreto departamental No. 00981 del 11/11/2016 que reglamenta la Ordenanza de 2014 se implementó el programa de fortalecimiento de acceso a la educación superior, técnica y tecnológica con el fin de beneficiar al mejor estudiantes en pruebas saber de las instituciones educativas oficiales del departamento adscritas a la Secretaría de Educación Departamental. Para la ejecucion del recurso asignado para el cumplimiento de esta meta se registró el  proyecto de inversión denominado Implementación de un Fondo de Apoyo Departamental para el Acceso y la Permanencia de la Educacion Técnica, Tecnológica y Superioir en el Departamento del Quindio. Mediante la resolución No. 01165 del 30/06/2017 se reconoció estímulo económico con cargo al proyecto anteriormente mencionado a 42 estudiantes 
De igual forma, las Universidades no registran promedios de deserción o cobertura, hasta finalizar vigencias, así que al término no se relaciona avance en el indicador. </t>
  </si>
  <si>
    <t>139,500,000</t>
  </si>
  <si>
    <t xml:space="preserve">Según promedio de reportes de las Universidades La Gran Colombia y Alexander Von Humboldt, la deserción universitaria en ambas instituciones se ubica alrededor de un 8,9 %.
El total de Universidades en el Quindío aun no reportan porcentajes de deserción según este indicador, sin embargo se ha oficiado, es así que al momento el indicador no cuenta con avance.
</t>
  </si>
  <si>
    <t xml:space="preserve">Según promedio de reportes de las Universidades La Gran Colombia y Alexander Von Humboldt, con relación a la cobertura universitaria en ambas instituciones, se encuentran inscritos un total de 3,983 estudiantes. 
Según reporte de la Universidad del Quindío, en total se encuentran inscritos, del departamento del Quindío, 9568 jóvenes. Según estadísticas reportadas en el Sistema Nacional de Información en Juventud y Adolescencia, la taza de cobertura universitaria del consolidado nacional es de un 51% según fuente SINIES del Ministerio de Educación. Se ha relacionado este indicador ya que Educación Departamental no maneja datos de cobertura universitaria, y el consolidado se da a partir de la estadística nacional. Sin embargo, es de tener en cuenta que según Sistema Nacional de Información (JUACO), para el total de matriculados a educación superior se constituye un 26% del total de jóvenes del Departamento.
También debe tenerse en cuenta que los recursos destinados para la promoción del acceso a la educación superior de los estudiantes de los municipios a través del Fondo Educativo Departamental, se reglamentó en el segundo semestre del 2016, es así que los estudiantes beneficiados, accederán a partir del primer semestre del 2017 según inscripciones solicitadas tanto en el nivel de técnica, tecnológica y universitaria. </t>
  </si>
  <si>
    <t>25,000,000</t>
  </si>
  <si>
    <t>14,667,000</t>
  </si>
  <si>
    <t>Meta 135/ Secretaría de Salud</t>
  </si>
  <si>
    <t>La Secretaría de Salud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 
Se ha realizado capacitación  sobre proyecto de vida, con base a planeación familiar en colegios, IPS y EPS del Departamento.
Se realizaron jornadas de socialización y/o capacitación en el modelo de servicios de salud amigables para adolescentes y jóvenes, redes sociales y/o comunitarias y el modelo de veeduría social juvenil, durante los días 23 y 24 de mayo de 2017 a EPS, IPS y planes locales de salud territoriales de los 12 municipios de competencia departamental. 
La Secretaría de Familia ha venido realizando  talleres sobre salud sexual y reproductiva, proyectos de vida, resolución pacífica de conflictos y prevención de violencias en diferentes Instituciones Educativas del Departamento. Estos talleres vienen desarrollándose en ciclos formativos en las IE de los muncipios de Buenavista, Córdoba, Génova, Pijao, Salento y en las colinas de Armenia. Se realizó Jornada Educativa en el Instituto Montenegro en compañía de la Jefatura de la Mujer con el apoyo del programa Generaciones con Bienestar (SEDECOM).</t>
  </si>
  <si>
    <t>Meta 163/ Secretaría de Salud</t>
  </si>
  <si>
    <t>Desde el año 2013 al año 2015 se presentó un incremento en la cobertura, sin embargo del 2015 al 2016 se redujo la cobertura de 124.519 en el 2015 a 122,278 en el 2016 que representa el 86.7% de los jóvenes del Quindío. (Fuente JUACO).
Desde la Secretaría de Salud Departamental se viene acompañando técnicamente a los 12 municipios del Departamento en los procesos de identificación de población no sisbenizada.</t>
  </si>
  <si>
    <t>Con el equipo de contratistas para la afiliación y el acompañamiento del área de aseguramiento se han realizado actividades como: Puerta a puerta en cada uno de los Municipios - Ferias de afiliación - Divulgación de la oferta mediante afiches, radio, perifoneo.
Visitas a las IPS del Departamento y a las EPS para inducir a los usuarios atendidos a la afiliación. Apoyando el proceso con visitas a las alcaldías de cada Municipio.
Se  ejecutaron las siguientes actividades que ayudan a aumentar la afiliación al SGSS:
1 Consulta en bases de datos de la población atendidos por las IPS sin afiliación, para inducirlos a la afiliación. 
2. Proceso de afiliación por oficio mediante la resolución 1268 del 25 abril de 2017
3. Grupo interdisciplinario de contratistas contratado por la secretaria para apoyar el proceso de afiliación.</t>
  </si>
  <si>
    <t xml:space="preserve">Promoción de la cultura deportiva para una juventud físicamente sana mediante la realización de torneos deportivos, festivales de visibilización y promoción de campañas de hábitos saludables y Rumba Segura.                                                                                                                                                                                                                                                                                                                                                                                                                                                                                                                                                                                                                                                                                                                                                                                                                                                                                                                                                                                                                                                                                                                                                                                                                                                                                                                                                                                                                                                                                                                                                                                                                                                                                                                                                                                                                                                                                                                                                                                                                                                                                                                                                                                                                                                                                                                                                                                                                                                                                                                                                                                                           </t>
  </si>
  <si>
    <t>41,876,800</t>
  </si>
  <si>
    <t>37,053,553</t>
  </si>
  <si>
    <t>Meta 205/ Responsable: INDEPORTES</t>
  </si>
  <si>
    <t>INDEPORTES Quindío reporta realización de torneos intercolegiados de nivel municipal, departamental y regional. De manera que las 54 IE del Departamento realizaron interclases, que a nivel municipal y departamental se efectuaron en válidas competitivas.
De igual forma, se han realizado campañas de hábitos y estilos de vida saludables en los municipios de Calarcá, La Tebaida, Circasia, Quimbaya, Montenegro y Génova.</t>
  </si>
  <si>
    <t xml:space="preserve">Se apoyó el proceso de inscripción en las disciplinas deportivas (fútbol, baloncesto, fútbol sala, fútbol de salón, porras, tenis de mesa, atletismo, natación, ajedrez, balonmano, voleibol). Según reporte de INDEPORTES Quindío, todas las 54 IE públicas del Departamento han adelantado juegos intercolegiados, resultando pendiente para el siguiente trimestre del año, la realización de torneos departamentales con los equipos que han ascendido. </t>
  </si>
  <si>
    <t>45,000,000</t>
  </si>
  <si>
    <t>12,650,000</t>
  </si>
  <si>
    <t>Meta 134/ Responsable: Secretaría de Salud</t>
  </si>
  <si>
    <t xml:space="preserve">Las cátedras sobre sexualidad se mantienen bajo la discrecionalidad de las autoridades institucionales para intervenir la población estudiantil con módulos que no han sido estandarizados en los planes educativos institucionales.
Los 12 municipios del Departamento cuentan con cobertura del programa de prevención del embarazo en adolescentes, liderado por el ICBF y las Secretarías de Familia y Educación. </t>
  </si>
  <si>
    <t>La Secretaría de Salud, reporta que en el subprograma de maternidad segura, durante el primer semestre del 2017 se realizaron asitencias técnicas  sobre la herramienta web materna, censo materno, guias y protocolos de atencion control prenatal, consulta preconcepcional, charlas educatvas sobre derechos sexuales, reproductivos, proyecto de vida con base a planificacion familiar a colegios y comunidades y lideres comunitarios.
Se ha participado en la implementación y adopción de la ley organica de la salud, y se crea el subcomite de maternidad segura.
Se han vinculado 2.450 mujeres embarazadas, se cuantificaron 28 embarazadas menores de 14 años y se han realizados  2 capacitaciones, para la captación  temprana de las embarazadas, antes de las 12 semanas de gestación en  IPS y EPS del departamento. 
Se implementa la ruta de interrupción voluntaria del embarazo de acuerdo a la sentencia  c-355 de 2006</t>
  </si>
  <si>
    <t>54,000,000</t>
  </si>
  <si>
    <t>65,000,000</t>
  </si>
  <si>
    <t>44,750,000</t>
  </si>
  <si>
    <t>Metas 136, 137/ Responsable: Secretaría de Salud</t>
  </si>
  <si>
    <t>* Se llevó a cabo mesa de trabajo con la Universidad San Buenaventura para continuar con el proceso de la investigación en conducta suicida.
 *Continúa el curso de salud mental en entornos de vida en conjunto con el Hospital Mental de Filandia y Sena.
* Se llevó a cabo reunión con la Dra. Carolina de Laboratorios Novartis con el fin de organizar y coordinar el seminario Departamental de salud mental en el mes de noviembre.
* Se llevó a cabo la Ferian andina de Buenas practicas en prevención y tratamiento de farmacodependencia, con la asistencias de 350 personas del departamento y el pais.
* Se elaboraron los estudios previos para la contratación de una entidad que acompañe el ajuste e implementación de la política de salud mental en el Departamento.
* Se realizó la  notificación de los casos reportados en el SIVIGILA, en los eventos de interés en salud pública para la dimensión de convivencia social y salud mental
*  Se realizan las unidades de análisis de los casos de especial atención y alta vulnerabilidad hasta la semana epidemiologica 12.
* Se realiza visita a las IPS para la recolección de las Historias Clinicas de Unidades de analisis por mortalidad por suicidio.
* Se lleva a cabo la noticación de los casos reportados por intoxicaciones por sustancias psicoactivas.
* Se llevaron a cabo dos mesas técnicas frente a los eventos de la dimensión de convivencia social y salud mental.
* Se inicia el  curso de salud mental en entornos de vida, la dimensión participa como docente o tutor en el proceso de formación del curso (8 sesiones, 4 de las cuales son responsabilidad de Secretaria de Salud Departamental).
*Mesa tecnica de trabajo con operadores de ICBF de todos los Municipios, con el fin de revisar rutas y atención integral a la población objeto.
* Se llevó acabo la celebración del Día mundial de la salud con el simposio de salud mental "HABLEMOS DE DEPRESIÓN" como parte de las estrategias de sensibilización para la implementación del modelo APS para el Departamento, a este evento asisten 140 personas de todas las instituciones del departamento y Municipios.
* Se desarrollaron mesas de asesoria, asistencia tecnica y acompañamiento al municipio de montenegro.
* Se realizaron conferencia en la Universidad Alexander Von Humbolt sobre la Ley 1616 del 2013 ley de salud mental, a estudiantes, docentes y comunidad en general, como parte de la sensibilizaciòn para la construcciòn de la politica de salud mental.</t>
  </si>
  <si>
    <t>96,950,000</t>
  </si>
  <si>
    <t>_
2,000,000</t>
  </si>
  <si>
    <t>Meta 83/ Responsable: Secretaría de Educación
Meta 222/ Responsable: Secretaría del Interior</t>
  </si>
  <si>
    <t xml:space="preserve">Se viene desarrollando en todo el departamento un programa de construcción de paz y reconciliación en el Quindío, liderado por la Secretaría del Interior del Departamento, el cual ha desarrollado procesos formativos en instituciones de educación media y superior. 
De igual forma, la Secretaría de Educación Departamental reporta cumplimiento del 100% con planes de convivencia escolar en todas las 54 instituciones educativas de caracter público, y en los 12 municipios del Quindío. 
Para el año 2016 Medicina Legal reporta un total de 143 muertes de jóvenes por causa externa en la modalidad de homicidios y hechos violentos.
</t>
  </si>
  <si>
    <t xml:space="preserve">Las 54 IE del Departamento cuentan con comités de convivencia escolar, de igual forma, en los 12 municipios han sido conformados dichos comités. La Secretaría de Educación Departamental reporta cumplimiento del indicador, a través de la contratación de un equipo de trabajo encargado de asistir los comités y las instituciones educativas. No se reporta asignación presupuestal para esta meta, así como ejecución, ya que los rubros para este fin, han sido destinados desde los componentes de eficiencia y eficacia en los procesos administrativos, a través del programa de Funcionamiento y prestación del servicio educativo (Meta 74) en las IE del Departamento.
A partir de la ejecución de los objetos de los contratos de los profesionales se ha logrado dinamizar el 55 % de los comités de convivencia escolar,  mediante el desarrollo de  activiades en las IE que cada uno de ellos tiene a su cargo, promoción de la importancia del comité al interior de la IE y de su operatividad, sensibilización a docentes frente al proceso de convivencia en las IE y trabajo consistente en  asesorar la revisión de los manuales de convivencia.
</t>
  </si>
  <si>
    <t>Meta 74, 83/ Responsable: Secretaría de Educación</t>
  </si>
  <si>
    <t xml:space="preserve">La Secretaría del Interior del Departamento, reporta cumplimiento frente a la formulación y socialización del plan departamental de seguridad y convivencia. De manera que en los 12 municipios se han adoptado planes consecuentes con la implementación del mismo. Actualmente esta iniciativa  se encuentra en implementación mediante la gestión de los procesos contratuales de los proyectos.
Se vienen desarrollando procesos de capacitación y promoción de acciones restaurativas con jóvenes vinculados al sistema de responsabilidad penal para adolescentes, en articulación entre la Secretaría de Familia e Interior Departamental. Se realizó una feria de talentos, se ha apoyado el acompañamiento del grupo de jóvenes que hacen parte de la modalidad de externado y que han sido parte del centro de atención especializada,e n actividades sociales que realiza la secretaría de familia, como actividad restaurativa. </t>
  </si>
  <si>
    <t>18,000,000</t>
  </si>
  <si>
    <t>Meta 222/ Responsable: Secretaría del Interior</t>
  </si>
  <si>
    <t>39,945,583</t>
  </si>
  <si>
    <t>39,902,249</t>
  </si>
  <si>
    <t xml:space="preserve">Meta 223/ Responsable: IDTQ </t>
  </si>
  <si>
    <t>El Instituto Departamental  de Transito del Quindío reporta en cuanto al Plan de Seguridad Vial, que se formuló en el año 2016 y este año se empezó la implementacion con la educación vial a más de 4000 personas y se han visitado 4 colegios 11 empresas de transporte, 11 campañas a transporte escolar y a motociclistas (en tareas externas)</t>
  </si>
  <si>
    <t xml:space="preserve">Meta 224/ Responsable: IDTQ </t>
  </si>
  <si>
    <t>Para el año 2016 Medicina Legal reporta un total de 15 muertes de jóvenes por causa externa en la modalidad de suicidio.
Se realizó una actividad académica de tipo formativo, para operadores del servicio de salud, enlaces y entidades competentes, sobre la gestión del conocimiento e implementación de lineamientos para la prevención del suicidio. De igual forma se ha iniciado el proceso de consecución de información para la formulación de un plan de salud mental.</t>
  </si>
  <si>
    <t xml:space="preserve">Familias para la Construcción  del Quindío como  territorio de paz. </t>
  </si>
  <si>
    <t xml:space="preserve">197: Revisar, ajustar  e  implementar  la política publica de equidad de género para la  mujer del departamento
</t>
  </si>
  <si>
    <t>50,000,000</t>
  </si>
  <si>
    <t>47,157,475</t>
  </si>
  <si>
    <t>Meta 197/ Responsable: Secretaría de Familia</t>
  </si>
  <si>
    <t xml:space="preserve">Por parte de la Secretaría de Familia del Departamento, a través de la oficina de equidad de género, se ha realizado en todo el departamento campañas de prevención de la violencia intrafamiliar. De igual forma, a través del comité Departamental de mujeres, se han reportado informes, a los cuales se les ha hecho seguimiento mediante el SIVIGILA de la Secretaría de Salud. 
Se ha relacionado el indicador consignado en el Sistema Nacional de Información sobre Juventud y Adolescencia JUACO, que para el año 2016 el número de casos de violencia intrafamiliar involucrando jóvenes es de 441, teniendo con esto un aumento según la línea base establecida y la meta para esta anualidad. De igual forma, el ICBF no reporta operación del proceso de implementación de la política HAZPAZ, es así que lo concerniente a la misma se viene elaborando mediante las campañas y procesos que la Secretaría de Familia tiene a cargo. </t>
  </si>
  <si>
    <t xml:space="preserve">Por parte de la Secretaría de Familia, a través de la oficina de equidad de género, se continúa el proceso de seguimiento a los comités municipales de mujer, así como al departamental; a través de los cuales se desarrollan procesos de capacitación y prevención de la violencia intrafamiliar y de género.
Si bien se viene trabajando en la acción recomendada, no se halla disponibilidad sobre la estadística que vincula jóvenes en el ámbito de la violencia intrafamiliar, por lo cual el indicador se encuentra sin avance. De igual forma, la Secretaría de Familia en el proceso de inicio de formulación de la política pública departamental de familia, viene estableciendo criterior para la consecución de información con el fin de crear cartillas informativas con enfoque preventivo de la violencia intrafamiliar. </t>
  </si>
  <si>
    <t>82,000,000</t>
  </si>
  <si>
    <t>6,570,000</t>
  </si>
  <si>
    <t>168,592,000</t>
  </si>
  <si>
    <t>68,343,000</t>
  </si>
  <si>
    <t>Meta 226/ Responsable: Secretaría del Interior</t>
  </si>
  <si>
    <t>La Secretaría de Interior del Departamento, a través de la Dirección de Derechos Humanos, reporta un total de 67 adolescentes y jóvenes víctimas del reclutamiento por parte de grupos armados, lo que constituye un 0,46% del total de adolescentes y jóvenes víctimas del conflicto armado presentes en el Departamento. 
De igual forma, la Secretaría del Interior ha adelantado procesos de articulación y asistencia a los municipios para la atención a la población víctima. Se han fomentado los procesos de participación y apoyo a los proyectos productivos, así como la realización de eventos académicos y culturales.</t>
  </si>
  <si>
    <t>La Secretaría de Interior del Departamento reporta realización de procesos de capacitación a través de mesas de participación de víctimas en los 12 municipios. De igual forma, se ha brindado asistencia y capacitación alrededor de proyectos de población dentro del enfoque diferencial que se encuentran dentro del sistema de información sobre víctimas del conflicto, entre ellos organizaciones, población LGBTI y personas con discapacidad.
Se han atendido once municipios con capacitaciones: 
 Montenegro, Buenavista, Pijao, Calarcá, La Tebaida, Circasia, Génova,Filandia, Córdoba, Salento
Propuestas presentadas: 3 
Propuestas apoyadas: 2
Se brindó apoyo a las actividades realizadas por las líderes de los enfoques diferenciales Mujer y LGBTI.
Municipios asistidos: Buenavista, Calarcá, Circasia, Salento, Montenegro, Armenia.
Subcomités y Comités  apoyados: 15
 Pijao,Calarcá,Salento,Filandia,Quimbaya,Montenegro y Circasia,Buenavista,Salento</t>
  </si>
  <si>
    <t>250,400,000</t>
  </si>
  <si>
    <t>95,900,000</t>
  </si>
  <si>
    <t>no existe información sobre programas de sexualidad implementados en el Departamento, sin embargo hay instituciones que con el apoyo de la oferta institucional del Departamento o Servicios amigables, han desarrollado talleres al respecto.
Todas las instituciones educativas del departamrnto cuentan con un programa de ciudadanía en implementación, según reportes de la Secretaría de Educación Departamental</t>
  </si>
  <si>
    <t>Se ha realizado capacitación  sobre proyecto de vida con base en la planeación familiar en colegios, IPS y EPS del Departamento.
Se realizaron jornadas de socialización y/o capacitación en el modelo de servicios de salud amigables para adolescentes y jóvenes, redes sociales y/o comunitarias y el modelo de veeduría social juvenil en EPS, IPS y planes locales de salud territoriales de los 12 municipios de competencia departamental. De igual forma, esta meta se ve complementada con la oferta formativa implementada por la Secretaría de Familia a través de los talleres de sexualidad, prevención de violencias y habilidades para la vida desarrollados en diferentes IE del Departamento.</t>
  </si>
  <si>
    <t>25,750,000</t>
  </si>
  <si>
    <t>Meta 133/ Secretaría de Salud</t>
  </si>
  <si>
    <t xml:space="preserve">13,400,000
51,750,000
</t>
  </si>
  <si>
    <t xml:space="preserve">4,983,333
51,750,000
</t>
  </si>
  <si>
    <t>Meta 138/ Responsable: Secretaría de Salud
Meta 189/ Responsable: Secretaría de Familia</t>
  </si>
  <si>
    <t>Se realizó asistencia técnica a los municipios del departamento para la formulación de planes territoriales para el consumo emergente de heroína. De igual forma, se asistió a los municipios para la formulación de una estrategia de prevención del consumo de sustancias, implementación de agendas programáticas del consejo de estupefacientes y de la ordenanza 051.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</si>
  <si>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L a Secretaría de Salud reporta realización de la ferian Andina de Buenas prácticas en prevención y tratamiento de farmacodependencia, con la asistencias de 350 personas del departamento y el país. Se coordinó la mesa técnica de trabajo con operadores de ICBF de todo el Departamento, con el fin de revisar rutas y atención integral a la población objeto.
La Secretaría de Familia del Departamento reporta cumplimiento de la meta para vigencia 2017 frente a la elaboración del plan integral de prevención del consumo de sustancias psicoactivas, el cual se encuentra en proceso de socialización. De igual forma, como parte del plan integral, se ha aplicado en los diferentes municipios del departamento, un módulo educativo para mejorar la capacidad de respuesta institucional frente a los casos reportados en el consumo de SPA.
No se reporta afectación del indicador ya que no existen estadísticas sobre niveles de prevalencia del consumo de sustancias. Los últimos datos reportados se dieron del año 2013 a través del observatorio Nacional de Drogas, sin embargo al momento el estudio no se ha actualizado.</t>
  </si>
  <si>
    <t xml:space="preserve">
25,750,000
104,000,000
</t>
  </si>
  <si>
    <t>6.970.000
26.340.000</t>
  </si>
  <si>
    <t xml:space="preserve">1278 casos reportados.
Se realizó un encuentro departamental de personeros estudiantiles en el marco de la implementación de un programa de prevención del embarazo en adolescentes, con el acompañamiento del ICBF, Secretaría de Familia y educación, para el desarrollo de capacidades y formación de formadores </t>
  </si>
  <si>
    <t>Se realizó socialización de protocolo de VIH, análisis de base de datos SIVIGILA con el fin de evidenciar la calidad del dato notificado, así mismo se realizó seguimiento de pacientes que viven con VIH y hepatitis a fin de identificar barreras en la atención. Se desarrolla el primer comité de la vigencia 2017, con participación de todo el sector salud y acompañante permanentes</t>
  </si>
  <si>
    <t xml:space="preserve">Realización de torneos, olimpiadas y encuentros deportivos
</t>
  </si>
  <si>
    <t>INDEPORTES Quindío reporta que se ha brindado incentivo económico a veinte deportistas  (mensual vencido) de las siguientes disciplinas: levantamiento de pesas, triatlón, bolos, bádminton, bmx, downhill, tenis de campo discapacidad, atletismo salto alto, atletismo lanzamiento de jabalina discapacidad, atletismo lanzamiento de bala. Así mismo se brindó apoyo a las ligas de triatlón, patinaje, natacion, pesas, hapkido, tejo, futbol, ajedrez y de atletismo para asistir a eventos deportivos de carácter federado. Adicionalmente se brinda asesoría   profesional en  planeación, jurídicos, técnicos, logísticos y de gestión documental a las ligas del Departamento del Quindío.
De igual forma, se apoyó el proceso de inscripción en las disciplinas deportivas (fútbol, baloncesto, fútbol sala, fútbol de salón, porras, tenis de mesa, atletismo, natación, ajedrez, balonmano, voleibol...) A las instituciones educativas para participar en los juegos intercolegiados 2017</t>
  </si>
  <si>
    <t>160000000
405.652.392</t>
  </si>
  <si>
    <t>65320127
222.770.997</t>
  </si>
  <si>
    <t>Metas 203, 205/ Responsable: INDEPORTES</t>
  </si>
  <si>
    <t>216,263,553</t>
  </si>
  <si>
    <t>121,396,000</t>
  </si>
  <si>
    <t>Metas 202, 203/ Responsable: INDEPORTES</t>
  </si>
  <si>
    <t>INDEPORTES Quindío reporta que se están brindando servicios de apoyo con técnicos deportivos en las siguientes disciplinas: karate, taekwondo, atletismo, triatlón, natación discapacidad, patinaje, judo, levantamiento de pesas, hapkido, tenis de mesa, bolo, fútbol, BMX, Tenis de campo, atletismpo discapacidad, fútbol discapacidad, futbol sala, ajedrez, lucha y karate-do. De igual forma, la Promotora de Vivienda Departamental viene desarrollando un proyecto de construcción de escenarios deportivos, entre los cuales se encuentran los skatepark que se entregaron en los municipios de Córdoba y Salento.</t>
  </si>
  <si>
    <t>596252550
160000000</t>
  </si>
  <si>
    <t>398442300
65320127</t>
  </si>
  <si>
    <t>99. Realizar un programa de actividad física como instrumento útil para reconstruir el tejido social, alejar a los niños, jóvenes, adultos y a la población vulnerable de los riesgos de las adicciones, problemas derivados del sedentarismo y otros hábitos no saludables beneficiando a 8.500 personas por año.</t>
  </si>
  <si>
    <t>Meta 207/ Responsable: INDEPORTES</t>
  </si>
  <si>
    <t>INDEPORTES Quindío reporta que se desarrollaron las fases municipales de juegos intercolegiados en 11 municipios, Génova no realiza fase municipal pero participa en la departamental, la fase departamental se  dará inicio el 19 de agosto con el acto de inauguración en el Estadio centenario   en los deportes de futbol,  futbol de salón, tejo, sapo. De manera permanente, los municipios vienen siendo acompañados en estas actividades de promoción de los estilos de vida saludable. Adicionalmente, todos los municipios del Departamento han sido apoyados en el desarrollo del programa de campamentos juveniles, con el apoyo de COLDEPORTES</t>
  </si>
  <si>
    <t>98. Realizar programas lúdicos y recreativos de tiempo libre a través de ludotecas, campamentos juveniles para el aprovechamiento y uso adecuado del tiempo libre como medio de prevención para desarrollar el sentido de pertenencia, la confrontación simbólica y la tolerancia beneficiando a 6.500 personas por año.</t>
  </si>
  <si>
    <t>Infraestructura Sostenible para la Paz</t>
  </si>
  <si>
    <t>Mejora de la Infraestructura  Social del Departamento del Quindío</t>
  </si>
  <si>
    <t>59: Apoyar la construcción, mejoramiento y/o  rehabilitación de la infraestructura de doce (12) escenarios deportivos y/o recreativos en el departamento del Quindío</t>
  </si>
  <si>
    <t>339,202,922</t>
  </si>
  <si>
    <t>Meta 59/ Responsable: Promotora de Vivienda</t>
  </si>
  <si>
    <t xml:space="preserve">A través de la promotora de vivienda del departamento, y la Secretaría de Infraestructura Departamental, se ha fomentado el ejercicio de deportes no convencionales como skateboarding y BMX a través de la construcción de skateparks en el municipio de Salento. </t>
  </si>
  <si>
    <t xml:space="preserve">La promotora de vivienda del Quindío, reporta cumplimiento del apoyo a deportes no convencionales como el skateboarding y el BMX a través de la construcción y mantenimiento del skatepark del municipio de Córdoba, Quindío. </t>
  </si>
  <si>
    <t>138,799,054</t>
  </si>
  <si>
    <t>QUINDIO POTENCIA TURISTICA DE NATURALEZA Y DIVERSION</t>
  </si>
  <si>
    <t>Mejoramiento de la competitividad del Quindío como destino turístico</t>
  </si>
  <si>
    <t>52: Gestionar y ejecutar (3) proyectos para mejorar la competitividad del Quindío como destino turístico</t>
  </si>
  <si>
    <t>20,000,000</t>
  </si>
  <si>
    <t>18,980,000</t>
  </si>
  <si>
    <t>Meta 52/ Responsable: Promotora de Vivienda del Quindío</t>
  </si>
  <si>
    <t xml:space="preserve">Se ha apoyado en la capacitación a jóvenes como vigías turisticos, en el programa de competitividad del Quindío como destino turístico.
De igual forma, la secretaría de Turismo, Industria y Comercio viene apoyando mediante fortalecimiento empresarial, 3 clusters estratégicos en Salud y Bienestar, Construcción y Turismo, así como una ruta competitiva en Cafés Especiales; de ls cuales se vienen beneficiando diferentes jóvenes emprendedores. </t>
  </si>
  <si>
    <t>Meta 52/ Responsable: Secretaría de Turismo, Industria y Comercio</t>
  </si>
  <si>
    <t>Apoyar  treinta y cinco  (35) proyectos del programa de concertación cultural del departamento</t>
  </si>
  <si>
    <t>1,122,790,002</t>
  </si>
  <si>
    <t>498,866,578</t>
  </si>
  <si>
    <t>Meta 115/ Responsable: Secretaría de Cultura</t>
  </si>
  <si>
    <t xml:space="preserve">El Departamento cuenta con un Plan de Concertación Cultural, el cual incluye rubros y componentes destinados a apoyar población juvenil. 
El Plan Departamental de Concertación Cultural, tuvo una inversión total de $373.520.375 para la vigencia 2016, de los cuales el 95% se destinó a proyectos que incluyen población adolescente y joven. </t>
  </si>
  <si>
    <t xml:space="preserve">El Departamento cuenta con un Plan de Concertación Cultural, a través del cual se apoyan emprendimientos, escuelas y procesos culturales que son liderados por jóvenes. Se realizaron convocatorias de Concertación y Estímulos para la promoción difusión y circulación de las artes en el Departamento del Quindío, apoyo a instituciones beneficiadas de confinanciación por haber ganado convocatoria de Concertacion  Nacional, así como la celebración de un contrato interadministrativo para la revisión y elección de los proyectos y seguimiento a ejecución de los proyectos ganadores.
Todas las acciones recomendadas en el eje de promoción y acceso a la oferta cultural se encuentran relacionados con esta meta del plan de desarrollo, la cual está encaminada tanto en la promoción de los estimulos financieros a las iniciativas artísticas, como en la promoción de talentos y escuelas en el Departamento. En total, todos los municipios del Quindío cuentan con oferta cultural y artistica a través de casas de la cultura, así como un red de bibliotecas. 
</t>
  </si>
  <si>
    <t>1,359,830,870</t>
  </si>
  <si>
    <t>GENERACION DEL CONOCIMIENTO</t>
  </si>
  <si>
    <t xml:space="preserve">La Secretaría de Familia del Departamento, a través de la oficina de juventud realizó un proceso de divulgación de la política pública de juventud, a través del ejercicio de asistencia técnica a alcaldías y plataformas juveniles que se ha desarrollado en todos los municipios del Departamento. Adicionalmente, a través de la asamblea departamental, y el apoyo en la realización de las asambleas municipales al momento realizadas, se han efectuado procesos de socialización de avances y componentes de la política departamental de juventud. </t>
  </si>
  <si>
    <t>Responsables: Universidades</t>
  </si>
  <si>
    <t xml:space="preserve">La Universidad Alexander Von Humboldt reporta para el cumplimiento de este indicador un total de : 16 trabajos de grado, 6 semilleros de investigación y 8 proyectos de pasantía, alrededor de la investigación sobre dinámicas juveniles. </t>
  </si>
  <si>
    <t xml:space="preserve">LA Universidad La Gran Colombia de Armenia, reporta el cumplimiento del indicador a través del grupo de investigación Derecho, Estado y ciudadanía, mediante el proyecto de investigación: lineamientos para el diseño , implementación y evaluación de la política pública de infancia y adolescencia del Departamento del Quindío desde el enfoque de las capacidades; liderado por dos jóvenes estudiantes de la Institución. 
De igual forma, la Universidad Alexander Von Humboldt reporta la realización de 12 proyectos relacionados con dinámicas juveniles en la modalidad de trabajos de grado y 4 en la modalidad de proyectos de investigación, que hacen parte del programa de psicología. A través del programa de Derecho, se han realizado 2 proyectos de investigación y un proyecto como trabajo de grado, alrededor de dinámicas juveniles. </t>
  </si>
  <si>
    <t xml:space="preserve">La Secretaría de Interior reporta realización de convocatorias y exposición ante alcaldes de los municipios, representantes de la comunidad LGTBI, juventud, veedurías, organizaciones de personas con discapacidad, entre otros; para la elección de miembros principales y suplentes del Consejo Departamental de Participación.
Dicho consejo definió venidos (22) miembros elegidos por sectores.   
A través del Decreto nro. 967 de noviembre de 2016 " por medio del cual se crea el Consejo Departamental de Participación ciudadana" y el decreto 095 del 03 de febrero de 2017 el cual modifica y adiciona el decreto 967 de 2016.  
Para el treinta de mayo de 2017 se instaló el Consejo Departamental de Participación Ciudadana y se celebró su primera sesión ordinaria.
</t>
  </si>
  <si>
    <t>Meta 251/ Responsable: Secretaría del Interior</t>
  </si>
  <si>
    <t>SEGUIMIENTO, MONITOREO Y EVALUACION</t>
  </si>
  <si>
    <t>Reporte de la Secretaría de Familia y Privada</t>
  </si>
  <si>
    <t>MM</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</si>
  <si>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</si>
  <si>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Gestión Territorial</t>
  </si>
  <si>
    <t xml:space="preserve">Los instrumentos  de planificación como  ruta para el cumplimiento de la gestión pública  </t>
  </si>
  <si>
    <t>Reorientar el observatorio económico actual, a un enfoque de Desarrollo humano incluyente con variables sociales, económicas y de seguridad humana</t>
  </si>
  <si>
    <t>La Secretaría de Planeación Departamental reporta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contará con el apoyo del ingeniero programador para el desarrollo del sistema de información. </t>
  </si>
  <si>
    <t>Meta 262/ Responsable: Secretaría de Planeación Departamental</t>
  </si>
  <si>
    <t>A través del Consejo Departamental de Política Social se presentó un primer reporte sobre el proceso de implementación de la Política Pública de Juventud. Es así que conforme al documento de ordenanza 032 que adopta la política pública de juventud, se presentó como informe de rendición de cuentas de la implementación de la misma, mediante intervención en el consejo realizado en el primer trimestre de la presente vigencia. 
De igual forma, a través de la realización de la asamblea juvenil departamental, se presentó informe de avances de la implementación de la política para la vigencia 2016 y el primer trimestre del 2017.</t>
  </si>
  <si>
    <t>PARTICIPACION Y MOVILIZACION SOCIAL</t>
  </si>
  <si>
    <t xml:space="preserve">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funciona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Buenavista, La Tebaida, Filandia y Salento. </t>
  </si>
  <si>
    <t xml:space="preserve">a la fecha no se ha reglamentado la elección de consejos de juventud, ya que el referente nacional (Colombia Joven) ha solicitado aplazar dichas elecciones una vez se tome una decisión conforme a una elección unificada en todo el territorio nacional. Sin embargo todos los municipios cuentan con espacios de participación juvenil que suplen algunas funciones de los CMJ., como lo son las plataformas juveniles. De igual manera, a través de los procesos de caácitación en ley estatutaria juvenil, se han desarrollado componentes formativos sobre la importancia de estos consejos. </t>
  </si>
  <si>
    <t>Todos los municipios del Departamento cuentan con plataformas juveniles, las cuales se encuentran debidamente registradas ante personerías municipales y operando a través de sus respectivas agendas. La oficina de juventud ha acompañado a todos los municipios en el proceso de consolidación de estas plataformas, así como en la elaboración de reglamentos de funcionamiento, módulos formativos, proyectos de acuerdo juvenil, entre otros.</t>
  </si>
  <si>
    <t xml:space="preserve">Se ha realizado una asamblea departamental de juventud, y tres municipales, en Armenia, La Tebaida, Quimbaya y Salento respectivamente. </t>
  </si>
  <si>
    <t>Se ha realizado un total de 10 Asambleas Juveniles, al momento, una Departamental y nueve en los municipios de Armenia, Calarcá, Córdoba, Filandia, La Tebaida, Montenegro, Quimbaya y Salento, respectivamente.</t>
  </si>
  <si>
    <t>NÚMERO DE META</t>
  </si>
  <si>
    <t>NA</t>
  </si>
  <si>
    <t>Meta Programado 2018</t>
  </si>
  <si>
    <t>Meta Ejecutada 2018</t>
  </si>
  <si>
    <t>AVANCE 2018</t>
  </si>
  <si>
    <t xml:space="preserve">Observaciones </t>
  </si>
  <si>
    <t>NUMERO DE META</t>
  </si>
  <si>
    <t xml:space="preserve">Los municipios del departamento cuentan con personal idóneo para liderar los procesos juveniles municipales. </t>
  </si>
  <si>
    <t xml:space="preserve">en ejecución </t>
  </si>
  <si>
    <t>%</t>
  </si>
  <si>
    <t>39 - 40 - 42</t>
  </si>
  <si>
    <t xml:space="preserve">39 - Conformar e implementar (3) tres clúster priorizados en el Plan de Competitividad
40: Diseño, formulación y puesta en marcha del Centro  para el desarrollo y el  fortalecimiento de la investigación, tecnología,  Ciencia e Innovación .  
42 - Diseñar y fortalecer un proyecto de I+D+I  
</t>
  </si>
  <si>
    <t>Quindío Prospero y productivo
Hacia el Emprendimiento, Empresarismo, asociatividad y generación de empleo en el Departamento del Quindío</t>
  </si>
  <si>
    <t xml:space="preserve"> 38  - 43 - 45</t>
  </si>
  <si>
    <t xml:space="preserve">
38 - Crear (1) y fortalecer (3) rutas competitivas 
43: Apoyar a doce (12) unidades de emprendimiento para jóvenes emprendedores.
45: Apoyar   doce (12) Unidades de emprendimiento de grupos poblacionales con enfoque diferencial.
</t>
  </si>
  <si>
    <t>Impulso a la competitividad productiva y empresarial del sector Rural</t>
  </si>
  <si>
    <t>Apoyar (5) cinco sectores productivos del Departamento en ruedas de negocio</t>
  </si>
  <si>
    <t xml:space="preserve">40.000 primeros empleos </t>
  </si>
  <si>
    <t xml:space="preserve">Vinculación laboral de jovenes entre los 18 y 28 años de edad sin experiencia laboral, graduados como bachilleres; tecnicos; tecnologos y profesionales al mercadeo productivo del departamento del Quindío </t>
  </si>
  <si>
    <t>N/A</t>
  </si>
  <si>
    <t>Realizar la intermediación laboral para lograr la vinculación de mas jóvenes a trabajos con todas las garantias de ley.</t>
  </si>
  <si>
    <t xml:space="preserve">Estado jóven </t>
  </si>
  <si>
    <t xml:space="preserve">vinculación de practicantes enro los 15 y 28 años de edad, que requieran realizar sus prácticas laborales para obtener su título como bachilleres normalistas; técnicos profesionales; tecnólogos  profesionales, realizando las actividades en entidades públicas, en áreas relacionadas con sus programas de formación. </t>
  </si>
  <si>
    <t>Realizar gestión  acompañamiento para la vinculación de jóvenes a prácticas formativas en el sector público, en aliaza con las entidades públicas e instituciones educativas, para facilitar la transición del ciclo de aprendizaje al mercado laboral.</t>
  </si>
  <si>
    <t xml:space="preserve">Como parte de las acciones realizadas para la Implementación de la  estrategia  de prevención y atención de la erradicación del abuso, explotación sexual comercial, trabajo infantil y peores formas de trabajo, y actividades delictivas, se realizó el acompañamiento a la estrategia denominada “Presentes Contra el Trabajo Infantil” en articulación con el Instituto Colombiano de Bienestar Familiar y otras entidades encargas de la prevención del trabajo infantil en los municipios de Calarcá, Quimbaya y Armenia. 
Población atendida: 60 jóvenes, 50 adultos </t>
  </si>
  <si>
    <t>Quindío territorio vital
Quindío rural, inteligente, competitivo y empresarial</t>
  </si>
  <si>
    <t xml:space="preserve">Bienes y servicios ambientales para las nuevas generaciones
Centros Agroindustriales Regionales para la Paz - CARPAZ </t>
  </si>
  <si>
    <t>20 - 22 - 28 - 29</t>
  </si>
  <si>
    <t>20- Capacitar a doscientos cincuenta (250)   jóvenes,  mujeres, población vulnerable y con enfoque diferencial como líderes ambientales en el departamento.
22- Crear (6) seis grupos multiplicadores de conocimiento en emprendimiento y calidad del café  para jóvenes y mujeres rurales, campesinas y cafeteras
28: Capacitar seis (6) unidades agro empresariales de jóvenes y mujeres rurales.
29: Crear e implementar el Fondo de Financiamiento de Desarrollo Rural - FIDER</t>
  </si>
  <si>
    <t xml:space="preserve">
Emprendimiento y empleo rural</t>
  </si>
  <si>
    <t xml:space="preserve">
33</t>
  </si>
  <si>
    <t xml:space="preserve">
33: Capacitar mil doscientos (1200)  jóvenes y mujeres rurales en actividades agrícolas y no agrícolas </t>
  </si>
  <si>
    <t xml:space="preserve">
46:Implementar un programa de gesiton financiera para el desarrollo de emprendimiento, empresarismo y asociatividad</t>
  </si>
  <si>
    <t>Hacia el Emprendimiento, Empresarismo, asociatividad y generación de empleo en el Departamento del Quindío
Quindío Prospero y productivo</t>
  </si>
  <si>
    <t>41 - 44</t>
  </si>
  <si>
    <t>41 - Apoyar la formulación del proyecto: Red de conocimiento de agro negocios del departamento
44: Diseñar un ecosistema Regional de Emprendimiento y Asociatividad</t>
  </si>
  <si>
    <t xml:space="preserve">
Acceso y permanencia
</t>
  </si>
  <si>
    <t xml:space="preserve">
65 
</t>
  </si>
  <si>
    <t xml:space="preserve">
65: Implementar un (1) plan, programa y/o proyecto para el acceso de niños, niñas y jóvenes en las instituciones educativas.
</t>
  </si>
  <si>
    <t>Funcionamiento y prestación del servicio educativo de las instituciones educativas 1402-1403</t>
  </si>
  <si>
    <t>74 - 89</t>
  </si>
  <si>
    <t xml:space="preserve">74: Sostener dos mil doscientos treinta y dos (2.232) docentes, directivos docentes y administrativos viabilizados por el ministerio de educación nacional vinculados a la secretaria de educación departamental 
89: Implementar el  programa de  jornada única con el acceso y permanencia de veinte mil (20.000) estudiantes </t>
  </si>
  <si>
    <t>COBERTURA EDUCATIVA
Calidad Educativa</t>
  </si>
  <si>
    <t>Educación inclusiva con acceso y permanencia para poblaciones vulnerables - diferenciales
Educación, Ambientes Escolares y Cultura para la Paz</t>
  </si>
  <si>
    <t xml:space="preserve">68 -69 - 72 - 73
</t>
  </si>
  <si>
    <t xml:space="preserve">68 - Atender cuatro mil quinientos (4.500)  personas de la población adulta del departamento (jóvenes y adultos, madres cabeza de hogar)
69 - Diseñar e implementar una estrategia que permita disminuir la tasa de analfabetismo en los municipios del Departamento del Quindío
72 - Atender  cuatrocientos cincuenta y cinco (455)  menores y/o adultos  que se encuentran en riesgo social    en conflicto con la ley penal,  iletrados, habitantes de frontera y/o menores  trabajadores.
73 -  Diseñar e implementar un plan para la caracterización y atención de la población en condiciones especiales y excepcionales del departamento
</t>
  </si>
  <si>
    <t>A crecer
Aceleración del Aprendizaje
Caminar por Secundaria
Escuela Nueva
Media Rural
Modalidad Virtual Asistida UCN
Pensar
Post Primaria
Programa para Jóvenes en Extraedad y Adultos</t>
  </si>
  <si>
    <t>105 - 107</t>
  </si>
  <si>
    <t>105: Fortalecer cuarenta y siete (47) instituciones educativas con el programa de articulación con la educación superior y Educacion para el Trabajo y Desarrollo  Humano ETDH
107: Implementar el programa de acceso y permanencia de la educación técnica, tecnologica y superior en el departamento del Quindío.</t>
  </si>
  <si>
    <t>Cobertura educativa</t>
  </si>
  <si>
    <t xml:space="preserve">Acceso  y permanencia </t>
  </si>
  <si>
    <t>66 - 67</t>
  </si>
  <si>
    <t>66: Implementar el Programa de Alimentación Escolar (PAE) en el departamento del Quindío.
67: Implementar el programa de transporte escolar en el departamento del Quindío.</t>
  </si>
  <si>
    <t>Implementar un Programa de Alimentación Escolar Universitario PAEU para estudiantes universitarios</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</si>
  <si>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</si>
  <si>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 xml:space="preserve">103 - 104 </t>
  </si>
  <si>
    <t xml:space="preserve">103: DesarO26:S26rollar doce (12) talleres para docentes en el uso de las TICs
104: Fortalecer cincuenta (50)   instituciones educativas en competencias básicas
</t>
  </si>
  <si>
    <t>reporte del ministerio de educación nacional Lista de Informes departamentales de Educación Superior, extraido 22/11/2018 https://www.mineducacion.gov.co/sistemasdeinformacion/1735/w3-article-212352.html, información con corte 2017 teniendo en cuenta que la misma es entregada año vencido</t>
  </si>
  <si>
    <t>Universalidad  del aseguramiento en salud para un bien común</t>
  </si>
  <si>
    <t>Garantizar  la promoción de la afiliación al sistema de seguridad social</t>
  </si>
  <si>
    <t>Fortalecer en los 12 municipios del departamento  los procesos de identificación de la población no sisbenizada y no afiliada.</t>
  </si>
  <si>
    <t>Si Recreación y actividad física para ti
Si Recreación para ti</t>
  </si>
  <si>
    <t xml:space="preserve">
Recreación,  para el Bien Común
Actividad física, Hábitos y estilos de vida saludables</t>
  </si>
  <si>
    <t xml:space="preserve">
209 - 212
</t>
  </si>
  <si>
    <t xml:space="preserve">
209: Apoyar de forma articulada el desarrollo del programa (1) "Campamentos Juveniles"
212: implementar un (1) programa que permita ejecutar proyectos  de actividad física para la promoción de hábitos y estilos de vida saludables 
</t>
  </si>
  <si>
    <t>Vincular cuatro mil ochocientos (4.800) mujeres gestantes al programa de control prenatal antes de la semana 12 de edad gestacional.</t>
  </si>
  <si>
    <t xml:space="preserve">Es de anotar que como se ha informado en los reportes anteriores, la Política Nacional de Salud Mental no ha sido presentada por parte del Ministerio de Salud y Protección Social y hasta tanto no sea presentada oficialmente el Departamento no podrá desarrollar el proceso de adopción e implementación.
Sin embargo y en marco de la sensibilización para la adopción de la Política se han desarrollado los siguientes eventos para generación de capacidad técnica
Entrenamiento en MH-GAP dirigido a médicos, enfermeras, psicólogos   de las IPS públicas y Privadas, Centros penitenciarios, CAE la Primavera y Universidades.
Se realiza acompañamiento a los comités de convivencia Escolar de Filandia, Córdoba y Pijao
Se realiza capacitación a Padres de familia, docentes de los municipios de Buenavista, Córdoba
En el mes de septiembre se desarrolla la agenda departamental en conmemoración del día mundial de prevención del suicidio donde se llevan a cabo las siguientes actividades, Diseño de estrategia parque soff Quindío, taller con medios de comunicación, tercer seminario departamental en actualización en investigación prevención de la conducta suicida, movilización social  caminata 5K por la vida, memorial fundación jardines a víctimas de suicidio y capacitación a la regional  de sanidad de la policía equipos de salud mental Eje Cafetero
</t>
  </si>
  <si>
    <t xml:space="preserve">
Calidad educativa</t>
  </si>
  <si>
    <t xml:space="preserve">
Educación, Ambientes Escolares y Cultura para la Paz</t>
  </si>
  <si>
    <t xml:space="preserve">83: Fortalecer cincuenta y cuatro (54) comités de convivencia escolar de las instituciones educativas </t>
  </si>
  <si>
    <t>219 - 220</t>
  </si>
  <si>
    <t>219: Apoyar la implementación de treinta y seis (36) programas de prevención del delito y mediación de conflictos en comunidades focalizadas del departamento
220: Atencion integral de Barrios con situacion critica de convivencia en los 12 Municipios  del Departamento</t>
  </si>
  <si>
    <t>Meta: 219
Con relación a la implementación de once (11) programas de prevención del delito y medicación de conflictos en comunidades focalizadas del departamento, para la vigencia 2018, se ha logrado intervenir en cuatro (4) barrios e igual número de programas enmarcados en las estrategias de:
- Centro de interés – spa
- Club ciudadano 
- Proyectos productivos y emprenderismo
- Club adulto mayor
Impactando a cerca de ciento setenta y cinco personas (175) en los siguientes barrios:
Calarcá:
- Barrio Llanitos de Guárala
Pijao: 
- Calle Larga
- La Playita
- Fundadores
Meta: 220
Se han realizado las primeras intervenciones de acuerdo a los cronogramas de trabajo para la vigencia 2018, en ocho (8) municipios del departamento: 
1. Génova 
2. Córdoba
3. Buena vista
4. Calarcá. 
5. Salento.
6. Circasia.
7. Montenegro
8. Filandia
Con los siguientes programas:
Centro de interés – spa, Centro de interés agresividad – violencia, Club de progenitores, Capacitación docente, Centro De Interés Transición Sexo-Afectiva, Club de ciudadanos, Centro de interés liderazgo.
Así mismo el departamento a través de las diferentes estrategias de la meta ha intervenido nuevamente municipios ya actuados en la vigencia 2016/2017, debido a solicitud de la comunidad, en las siguientes:
1. Génova. 
2. Pijao. 
3. Buenavista.
4. Calarcá.
5. La Tebaida. 
6. Quimbaya.
7. Salento.
8. Circasia.
9. Montenegro.
10. Filandia.
Estrategias realizadas:
Atención psicológica personalizada, Club de ciudadanos, Proyectos productivos y emprenderismo, Club adulto mayor, Semillero Cultural De Zancos Para Niños y Jóvenes, Capacitación Padres , Centro De Interés - Estilos Cognitivos Diversos, Encuentro Multicolor, Centro De Interés Cultural, Deporte.</t>
  </si>
  <si>
    <t xml:space="preserve">Seguridad humana como dinamizador de la vida, dignidad y libertad en el Quindío  
Promoción y  Protección  de la Familia
</t>
  </si>
  <si>
    <t xml:space="preserve">Seguridad ciudadana para prevención y control del delito
 "Sí para ti" atención integral a adolescentes y jóvenes 
</t>
  </si>
  <si>
    <t>215 - 188</t>
  </si>
  <si>
    <t>215: Fortalecer 10 programas de prevención y superación del Sistema de responsabilidad penal para adolescentes
188: Implementar  dos (2) estrategias de prevención para adolescentes y jóvenes en riesgo social y/o vinculados a la Ley de responsabilidad  penal</t>
  </si>
  <si>
    <t xml:space="preserve">Meta: 215
En cuanto al fortalecimiento de los tres (3) programas de prevención y superación del Sistema de responsabilidad penal para adolescentes, una vez superada la etapa de ley garantías, el departamento hará las gestiones pertinentes para brindar su apoyo interadministrativo con otras entidades para iniciar dicho fortalecimiento. 
Meta: 188
Para Implementar  dos (2) estrategias de prevención para adolescentes y jóvenes en riesgo social y/o vinculados a la Ley de responsabilidad  penal, la Secretaría de Familia en conjunto con la Secretaría de Interior  han venido implementado la estrategia de Prevención y No Reincidencia al Sistema de Responsabilidad Penal para Adolescentes por medio del Cortometraje “Dragones de papel” con su manual metodológico, el cual se materializa por medio cinco (5) sesiones educativas y cines foros, actualmente se vienen trabajando en Instituciones Educativas y varios barrios vulnerables del Departamento con una cobertura de los 12 municipios. De igual manera se realizó el primer comité del sistema de responsabilidad penal para adolescentes del departamento donde se socializó el plan de acción para el 2018.
Jóvenes Impactados 316 desde la oficina de juventud.
Estrategia de Barrismo Social: Con el objetivo de fortalecer los procesos de convivencia entre los barristas quindianos, se han venido realizando encuentros pedagógicos en instituciones educativas de Armenia, La Tebaida y Calarcá, espacios en los que se empoderan a jóvenes de los grados novenos a undécimo sobre la importancia de resignificar el concepto ‘barrista’ en el Quindío, promoviendo la convivencia pacífica entre las barras más representativas del Departamento, así como las problemáticas relacionadas con las barras, con el objetivo de mejorar la convivencia entre los jóvenes, fortalecer el núcleo familiar, y crear procesos de transformación encaminados a la paz y el buen comportamiento ciudadano.
Jóvenes impactados 149 
</t>
  </si>
  <si>
    <t>El personal para señalizacion se encuentra contratado hasta el mes de Junio como medida para disminuir la accidenalidad, son 2 pintores y 4 reguladores, los cuales ya han intervenido los municipios de Cordoba, Circasia y Salento.
El municipio de Cordoba ya esta finalizado.</t>
  </si>
  <si>
    <t xml:space="preserve">Revisar, ajustar  e  implementar  la política publica de equidad de género para la  mujer del departamento
</t>
  </si>
  <si>
    <t>Construcción de paz y reconciliación en el Quindío</t>
  </si>
  <si>
    <t>Protección y Garantías de no Repetición</t>
  </si>
  <si>
    <t xml:space="preserve">Apoyar en los doce (12) municipios la articulación institucional para la prevención a las violaciones DDHH  e infracciones al DIH </t>
  </si>
  <si>
    <t xml:space="preserve">133: Desarrollar acciones articuladas intersectorialmente en los doce (12) municipios del departamento, con enfoque de derechos en colectivos LGTBI, jóvenes, mujeres gestantes adolescentes
</t>
  </si>
  <si>
    <t>Convivencia social y salud mental
Estilos de vida saludable y condiciones no-transmisibles</t>
  </si>
  <si>
    <t>138, 141 /189</t>
  </si>
  <si>
    <t xml:space="preserve">
138: Adoptar  e implementar en los doce (12) municipios el plan departamental de la reducción del consumo de sustancias psicoactivas SPA conforme a lineamientos y desarrollos técnicos entorno a la demanda.
141:  Implementar una estrategia para mantener la edad de inicio de consumo de tabaco en los adolescentes escolarizados.
</t>
  </si>
  <si>
    <t>189: Desarrollar e implementar una estrategia de prevención del consumo de sustancias psico activas  (SPA)  dirigida a adolescentes y jóvenes del departamento.</t>
  </si>
  <si>
    <t xml:space="preserve">Apoyo al deporte asociado
</t>
  </si>
  <si>
    <t xml:space="preserve">Apoyo a eventos deportivos  
Juegos intercolegiados
Deporte formativo, deporte social comunitario y juegos  </t>
  </si>
  <si>
    <t>204 - 205 - 208</t>
  </si>
  <si>
    <t>204: Apoyar trece (13)  ligas en   los eventos deportivos de carácter federado  nacional y departamental.
205: Desarrollar cuatro (4) juegos Intercolegiados  en sus diferentes fases.
208: Apoyar  técnicamente un 1  evento de  Juegos Comunales en la fase Departamental</t>
  </si>
  <si>
    <t>LIGAS DEPORTIVAS DEL DEPARTAMENTO DEL QUINDÍO</t>
  </si>
  <si>
    <t xml:space="preserve">   
Apoyar  a veinte  (20) deportistas en nivel de talento, de proyección y de altos logros con el programa de incentivos económicos a deportistas.</t>
  </si>
  <si>
    <t>Apoyar  y fortalecer veintitrés (23) ligas deportivas</t>
  </si>
  <si>
    <t>Deporte formativo, deporte social comunitario y juegos  tradicionales.</t>
  </si>
  <si>
    <t>Desarrollar  4 eventos de deporte social y comunitario.</t>
  </si>
  <si>
    <t>Se brindó apoyo con promotores deportivos del programa Apoyo al Deporte formativo, deporte social comunitario y juegos  tradicionales, en los doce municipios del departamento. Adicionalmente se brindó  apoyo  profesional en los procesos de planeación y de gestión documental del área técnica del instituto departamental de deporte y recreación del Quindío Indeportes Quindío</t>
  </si>
  <si>
    <t>Apoyar la construcción, mejoramiento y/o  rehabilitación de la infraestructura de doce (12) escenarios deportivos y/o recreativos en el departamento del Quindío</t>
  </si>
  <si>
    <t>Contratos de Prestacion de Servicios, suministro, enfocados a la planificacion de planes, programas y proyectos de vivienda, infraestructura y equipamiento colectivo y comunitario</t>
  </si>
  <si>
    <t>Gestionar y ejecutar (3) proyectos para mejorar la competitividad del Quindío como destino turístico</t>
  </si>
  <si>
    <t>114: Apoyar  treinta (30) proyectos y/o actividades de formación, difusión, circulación, creación e investigación, planeación y de espacios para el disfrute de las artes</t>
  </si>
  <si>
    <t>115 - 116</t>
  </si>
  <si>
    <t xml:space="preserve">115: Apoyar  ciento veinte (120) proyectos del programa de concertación cultural del departamento
116: Apoyar treinta y seis (36) proyectos mediante estímulos artísticos y culturales
</t>
  </si>
  <si>
    <t>117 - 119</t>
  </si>
  <si>
    <t xml:space="preserve">
117: Fortalecer cinco (5) procesos de emprendimiento cultural y de desarrollo de industrias creativas
119: Apoyar treinta y dos (32) proyectos y/o actividades en gestión, investigación,  protección, divulgación y salvaguardia del patrimonio y diversidad cultural </t>
  </si>
  <si>
    <t xml:space="preserve">PROMOCIÓN Y PROTECCIÓN DE LA FAMILIA
PODER CIUDADANO 
</t>
  </si>
  <si>
    <t xml:space="preserve">SI PARA TI. ATENCIÓN INTEGRAL A ADOLESCENTES Y JÓVENES
QUINDÍO SI, A LA PARTICIPACIÓN </t>
  </si>
  <si>
    <t>187
250</t>
  </si>
  <si>
    <t xml:space="preserve">
REVISAR, AJUSTAR E IMPLEMENTAR LA POLÍTICA PÚBLICA DE JUVENTUD DEL DEPARTAMENTO 
250: Desarrollar estrategias tendientes a promover la participación ciudadana en el departamento
</t>
  </si>
  <si>
    <t xml:space="preserve">El Departamento cuenta con 12 plataformas juveniles, las cuales, se constituyen en veedurías, según registros de inscripción ante personerías municipales, encargadas entre otras, del proceso de control social y seguimiento frente a la implementación de agendas juveniles en los municipios y el Departamento. 
</t>
  </si>
  <si>
    <t xml:space="preserve">Reorientar el Observatorio económico a un enfoque humano con variables sociales, economicas y de seguridad humana en el Departamento del Quindío  </t>
  </si>
  <si>
    <t xml:space="preserve">Meta 187/Responsable: Secretaría de Familia
Secretaría del Interior </t>
  </si>
  <si>
    <t>Inclusion Social</t>
  </si>
  <si>
    <t>ARMONIZACION AL PLAN DE DESARROLLO 2016-2019- EJE ESTRATEGICO</t>
  </si>
  <si>
    <t>Meta Ejecutada 2019</t>
  </si>
  <si>
    <t>AVANCE 2019</t>
  </si>
  <si>
    <t>Secretaria de Planeación Secretaría de Familia
Secretaria de Turismo Industria y Comercio, CODECTY, Cámaras de Comercio, Gremios
Dirección Territorial Ministerio del Trabajo.    SENA 
Secretaría de Agricultura
Alcaldías Municipales</t>
  </si>
  <si>
    <t xml:space="preserve">25% (2012, Fuente: DANE – GEIH. Cálculos DNP)
</t>
  </si>
  <si>
    <t xml:space="preserve">39 - Conformar e implementar (3) tres clúster priorizados en el Plan de Competitividad
40: Diseño, formulación y puesta en marcha del Centro  para el desarrollo y el  fortalecimiento de la investigación, tecnología,  Ciencia e Innovación .  
42 - Diseñar y fortalecer un proyecto de I+D+I  
    </t>
  </si>
  <si>
    <t>Meta 38:
Actualmente las rutas competitivas de Cafés Especiales (Kaldía), Turismo (Tumbaga) y Cueros (Artemis) ya se encuentran conformadas, para la vigencia 2019 se está diseñando la estrategia para el fortalecimiento de estas y su respectivo plan de acción.
* Ruta de Cafés Especiales:
- Promover actividades para fomentar el consumo de Café de Origen Quindío a través de 35 eventos de captación, charlas y degustaciones, actividades marketing digital y construcción de la página web del clúster de cafés especiales.
Meta 39:
Desde el año 2016 se vienen acompañando las iniciativas clúster de Tics, Construcción y Turismo de Salud y Bienestar, las cuales requieren acompañamiento permanente de la Secretaría con el objetivo de apoyar su fortalecimiento y consolidación.
* Actualmente los clúster (Salud y Bienestar, Tics y Construcción), se encuentran en proceso de implementación mediante el acompañamiento a la elaboración y ejecución de la estrategia de fortalecimiento para el año 2019.
* En el mes de mayo se logró el reconocimiento por parte de la Red Clúster Colombia de los clúster Quindío Destino Vital (Salud y Bienestar) y Quindío Construye Verde (Construcción), esto gracias al trabajo articulado con los empresarios de estos 2 sectores estratégicos de la economía del Departamento.  38 empresas del Departamento beneficiadas con este reconocimiento.
Meta 40:
Se suscribe el convenio 009 de 2019 entre el Departamento del Quindío y la Universidad La Gran Colombia, para el fortalecimiento de los procesos de investigación aplicada del Centro Grancolombiano del Paisaje Cultural Cafetero.  Este convenio permitirá el fortalecimiento y reconocimiento de este Centro como ente fundamental para la generación de instrumentos de planificación territorial entorno a la declaratoria, atributos y valores del PCC.
Meta 42:
* Se ha fortalecido el Proyecto de I+D+i "Desarrollo de capacidades de I+D+i para incrementar la competitividad en empresas y emprendimientos del Departamento del Quindío, Occidente", mediante la puesta en marcha de las salas de ideación con 100 personas beneficiadas, con espacios propicios para el desarrollo de capacidades de I+D+I.
* Entre los meses de abril y junio, se han beneficiado 150 personas con el uso de los espacios diseñados para el funcionamiento de las salas de ideación; esto a través de talleres, capacitaciones, asesorías e implementación de metodologías para la innovación.</t>
  </si>
  <si>
    <t>No de Jóvenes vinculados a proyectos innovadores y de emprendimiento</t>
  </si>
  <si>
    <t>Actas de constitución de Empresas, No de Proyectos aprobados en Bolsas Concursables, Resoluciones de Adjudicación, por COLCIENCIAS. Actas de Consejo CODECTI y CONDECYT</t>
  </si>
  <si>
    <t>Secretaria de Planeación Secretaría de Familia
Secretaria de Turismo Industria y Comercio, CODECTI, Cámaras de Comercio, Gremios
Dirección Territorial Ministerio del Trabajo.    SENA, Universidades, 
Secretaría de Agricultura
Alcaldías Municipales</t>
  </si>
  <si>
    <t xml:space="preserve">
38 - Crear (1) y fortalecer (3) rutas competitivas 
43: Apoyar a doce (12) unidades de emprendimiento para jóvenes emprendedores.
45: Apoyar   doce (12) Unidades de emprendimiento de grupos poblacionales con enfoque diferencial.</t>
  </si>
  <si>
    <t>Se dio  Apoyo  a la Asociación de productores de flores ASOMUPROF del Municipio de Filandia en revisión de los estatutos, cumplimiento con las obligaciones de los asociados, cumplimiento con el código disciplinario interno de la Asociación y con revisión del funcionamiento del fondo rotario, con el fin de mejorar los procesos internos de la Asociación.
-Se Brindo apoyo a la Asociación MADERA TALLADA ( Artesania y Confección) del Municipio de Montenegro en la revisión de los estatutos en su objeto social, fines y desarrollo donde se evidencio la necesidad de realizar una reforma estatutaria.</t>
  </si>
  <si>
    <t>Porcentaje  de Emprendimientos que participan en Ruedas de Negocios Regionales y Nacionales que son liderados por Jóvenes</t>
  </si>
  <si>
    <t>Secretaria de Turismo Industria y Comercio, CODECTI, Cámaras de Comercio, Gremios
Dirección Territorial Ministerio del Trabajo.    SENA, Universidades, 
Alcaldías Municipales, Consejo Regional de Competitividad.</t>
  </si>
  <si>
    <t>Se brindó apalancamiento a 13  iniciativas productivas rurales del departamento del Quindío: 
1. acompañamiento en proceso de fortalecimiento empresarial a la fundación Hecho en Filandia 
2.Apoyo a la fundación social JIAMPI, se realizó una jornada de trabajo encaminada a concretar los costos de producción que son de vital importancia para sostener y definir la estrategia productiva para iniciar la contratación estable con el operador logístico de Versalles, operador que administra uno de los programas para bienestar familiar 
3.acompañamiento técnico, Asociación Asohercaq a la visita requerida al INVIMA como solicitud de la Dirección de Emprendimiento Rural para la asesoría cumplimiento sanitario, como parte del fortalecimiento.
4.Asociación de Mujeres Cafeteras de Pijao Se realizo el levantamiento de información con el fin de estructurar costos de producción  de los diferentes productos que se tiene. 
5. Se hizo acompañamiento a emprendimientos y organizaciones, en el evento realizado como rueda de negocios en el municipio de Salento brindando asi  un apalancamiento a las iniciativas rurales. agrocun, agrosolidaria de pijao, agrilteb, asojulia, apicola el dorado, la negra cuyabra, Jampi, frutos de cordoba, mujeres cafeteras de salento, Pulpas madre tierra.
Mujeres cafeteras de tebaida, Buenavista y Calarca Se realizo acompañamiento en el plan de trabajo, costos de produccion´, estrategias de mercadeo y comerciales.
6. Se hizo acompañamiento a los emprendimientos y asociaciondes aprolacir, Herencia 24, Chef Eli, Green Like, Agrosolidaria de pijao, Apicola el dorado, Fundacion Jampi, Proteam29, La negra cuyabra, Asdegequin, Katataima, Investigando Ando,   a la feria al parque realizada en la plaza de bolivar de Armenia.</t>
  </si>
  <si>
    <t>Dirección Territorial Ministerio del Trabajo, SENA, Cámara de Comercio, Gremios, Consejo Departamental de Política Salarial.</t>
  </si>
  <si>
    <t>6.PP x encima de la Línea construida</t>
  </si>
  <si>
    <t xml:space="preserve">Vinculación laboral de jóvenes entre los 18 y 28 años de edad sin experiencia laboral, graduados como bachilleres; técnicos; tecnólogos y profesionales al mercadeo productivo del departamento del Quindío </t>
  </si>
  <si>
    <t>Realizar la intermediación laboral para lograr la vinculación de mas jóvenes a trabajos con todas las garantías de ley.</t>
  </si>
  <si>
    <t>0.5 PP x encima de la línea producida</t>
  </si>
  <si>
    <t>Comfenalco Quindío a través del Programa 40.000 Primeros Empleos durante ell segundo trimestre del año 2019 proyecta brindar la posibilidad de vinculación a 10 jóvenes sin experiencia laboral. Los cupos que se otorgarán a las empresas, corresponden a saldos de esta iniciativa.  Frente al Programa Estado Joven,  en la actual vigencia 2019,  nueve (9) entidades públicas han tenido la oportunidad de contar con jóvenes practicantes en diferentes áreas. A través de esta estrategia, 16 jóvenes lograron vincularse a partir del 1 de marzo del presente año, a las plazas postuladas  por el sector público del departamento del Quindío. Para el segundo semestre de este año, los cupos dependerán del recurso que se disponga para que más practicantes que requieran realizar su pasantía, puedan acceder al programa que les permite contar con un auxilio económico de práctica mensual  y afiliación a los subsistemas de seguridad social. Estos programas son operados con recursos del Sistema del Subsidio Familiar. Observación: Los saldos citados son con corte al 28 de febrero de 2019.</t>
  </si>
  <si>
    <t xml:space="preserve">Estado joven </t>
  </si>
  <si>
    <t xml:space="preserve">vinculación de practicantes enero los 15 y 28 años de edad, que requieran realizar sus prácticas laborales para obtener su título como bachilleres normalistas; técnicos profesionales; tecnólogos  profesionales, realizando las actividades en entidades públicas, en áreas relacionadas con sus programas de formación. </t>
  </si>
  <si>
    <t>Realizar gestión  acompañamiento para la vinculación de jóvenes a prácticas formativas en el sector público, en alianza con las entidades públicas e instituciones educativas, para facilitar la transición del ciclo de aprendizaje al mercado laboral.</t>
  </si>
  <si>
    <t xml:space="preserve">Promoción de los y las jóvenes rurales e indígenas como actores sociales del territorio mediante la implementación de estrategias de emprendimiento rural. </t>
  </si>
  <si>
    <t>Porcentaje de Jóvenes que participan en proyectos de innovación y emprendimiento que son de origen rural y étnico</t>
  </si>
  <si>
    <t>La ESAP desde el período 2017-2 inicio un proceso de formación profesional con comunidades Indigenas en el municipio de Pueblo Rico y para el 2019-1 aperturó una nueva cohorte del programa profesional en Quinchía. Desde los primeros semestres se guia y se incentiva el proceso de investigación formativa.</t>
  </si>
  <si>
    <t>Registros Contables de Desembolsos Programas de Emprendimiento  SENA, Gobernación, Universidades, Informes Ejecutivos Cámara de Comercio.</t>
  </si>
  <si>
    <t>Secretaría de Turismo, Industria y Comercio, Cámara de Comercio, SENA, Universidades, Gremios, Secretaría de Educación. CONPOS</t>
  </si>
  <si>
    <t>Para el apoyo de las unidades de emprendimiento de jóvenes emprendedores, se implementan cuatro (4) módulos: 1- Modelo de negocios.  2- Mercadeo y Costos.  3- Herramientas Digitales y 4- Planeación Estratégica.  Para el año 2019 se vienen acompañando las siguientes unidades de emprendimiento:
* La Crespita (Diana María Acevedo): Diagnóstico empresarial, modelo CANVAS, mapa de empatía, herramientas digitales (Fan page Facebook, Instagram, WhatsApp Business, manejo de bases de datos y mailship, participación en feria comercial.
* Graduarte (Laura Catalina Arteaga): Diagnóstico empresarial, planeación estratégica, herramientas digitales (Fan page Facebook, Instagram, WhatsApp Business, manejo de bases de datos y mailship.
* Sanciara( Lida Raquel Cuello): Diagnóstico empresarial, planeación estratégica, herramientas digitales (Fan page Facebook, Instagram, WhatsApp Business y plataforma vendes fácil, costeo de productos y estructura financiera.
* Apoyo en la participación de 31 empresarios del sector artesanal en la feria "Exposición Artesanal de Armenia".
* Realización de Festival al Parque con la participación de 238 emprendedores de todo el Departamento.</t>
  </si>
  <si>
    <t>Participación de  las y los Jóvenes ante la  Red Departamental de Emprendimiento.</t>
  </si>
  <si>
    <t>la estrategia se encuentra diseñada desde el 2016 y se sigue ejecutando hasta ahora  segundo trimestre año 2019 , a través de esta se ejecuta la estrategia "En el Quindío Sí Hay Empleo" en el marco del Convenio J074 suscrito entre el Departamento del Quindío, el Municipio de Armenia y el SENA, con el cual se da funcionamiento al Centro de Empleo de Armenia Para el Quindío.  A través del cual se han realizado las siguientes gestiones:
* Realización Rueda de empleo de la Mujer: 
    -199 mujeres atendidas, 
    - 181 preseleccionadas, 
    - 42 nuevas inscritos en el Servicio Público de Empleo.
* Capacitaciones:
    - Armenia: 47 personas capacitadas en temas de empleo y emprendimiento.
    - Circasia: 4 personas capacitadas en temas de empleo y emprendimiento.
    - Montenegro: 8 personas capacitadas en temas de empleo y emprendimiento.
    - La Tebaida: 34 personas capacitadas en temas de empleo y emprendimiento.
*Consolidado Centro de Empleo: (30/06/2019)
   - 532 nuevas personas registradas
   - 512 colocaciones.
* Capacitaciones:
   - Quimbaya 11 personas capacitadas en temas de empleo y emprendimiento.
   - Calarcá 11 personas capacitadas en temas de empleo y emprendimiento.
   -Génova 17 personas capacitadas en temas de empleo y emprendimiento.
* Consolidado Centro de Empleo (30/06/2019)
   - 1052 personas registradas.
   - 876 personas colocadas.</t>
  </si>
  <si>
    <t>META 74: El Departamento del Quindío,  ha sostenido los 2.232 docentes, directivos y administrativos viabilizados por el Ministerio de Educación Nacional vinculados a la Secretaría de Educación Departamental.
META 89:Se continúa con la implementación del  programa de  jornada única con el acceso y permanencia de diez y ocho mil  ciento noventa y cinco (18,195) estudiantes matriculados en 49 instituciones educativas del departamento..  Información extraída del  Sistema de Información de Matriculas -SIMAT-</t>
  </si>
  <si>
    <t>Número de metodologías flexibles implementadas</t>
  </si>
  <si>
    <t xml:space="preserve">La ESAP tiene el programa Carlos Lleras que consiste en entregar estimulo de manutención con dedicación exclusiva al estudio del programa en Administración Pública.
De igual manera, se cuenta con el programa calidad académica que es un incentivo a los estudiantes de once que acceden a la ESAP por promedio
Calidad académica icfes antes del 2000 más 280 puntos
Del 2001 al 2005 matemáticas filosofía lenguaje historia y geografía e interdisciplinar por encima de 45 puntos
Del 2006 al 2014-1 materias matemáticas filosofía lenguaje ciencias sociales e interdisciplinarias por encima de 45 puntos                                                                                                              META 68: A través de los diferentes ciclos de la educación adulta ofrecidos por la Secretaría de Educación Departamental, durante la vigencia  se  han atendido  3182 personas de la población adulta del departamento.   Información extraída del  Sistema de Información de Matriculas -SIMAT-
META 69: Se viene implementando la estrategia que ha permitido disminuir la tasa de analfabetismo en los municipios del Departamento, mediante la realización de actividades como:
 Consolidación de matriculas  y búsqueda de adultos
Continuidad   con los  programas  de educación de adultos articulada con las alcaldías e instituciones educativas para llegar al mayor número de población posible invitándolos a terminar sus ciclos de estudio.  
Continuidad  con el    seguimiento  a la deserción estudiantil  con el fin de que  los estudiantes regresen al aula .
Charlas de motivación con estudiantes de los programas de educación de adulto para disminuir la deserción. 
Fortalecimiento del programa de alfabetización mediante convenio con Comfenalco Quindío   en el apoyo lúdico pedagógico en el aula.
META 72: Se han atendido un total de 207 menores y/o adultos que se encuentran en riesgo social en conflicto con la ley penal,  vinculándose académicamente así: 
* 91 se encuentran en medida privativa de la libertad en el CAE la Primavera de Montenegro, la cual es sede educativa de la I.E: General Santander.  Estos jóvenes están en los diferentes grados desde básica primaria, secundaria y media.
* 15 jóvenes matriculados en el I.E. Instituto Calarcá, los cuales estarán en medida no privativa de la libertad, sede San Gabriel.  
* 69 estudiantes que se encuentran en programa  de protección  restablecimiento de derechos en juan 23, vinculados a la I.E Instituto Calarcá.   
* 32 niñas que se encuentran en protección en el hogar Madre Margarita de Génova , las cuales están matriculadas en la I.E San Vicente de Paul.        
Se organizo el convenio educativo para la atención de la población privada de la libertad del  establecimiento Penitenciario  de  Mediana Seguridad  y Carcelario de Calarcá.  aproximadamente 360 estudiantes.                                                                                                                                                                     
Se continua con el proceso de capacitación de los docentes en la estrategia pedagógica exploradores para los jóvenes del Sistema de Responsabilidad Penal  para Adolescentes y programas de  protección.                                                                                                                                      
META 73: Se ha venido implementando del Plan para la caracterización y atención de la población en condiciones especiales y excepcionales en el Departamento, mediante el apoyo en la asistencia técnica, seguimiento y control de los procesos desarrollados en la atención  de los estudiantes de los establecimientos Educativos  no certificados, que reportan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
Se contrataron  31  profesionales de apoyo pedagógico para 27 instituciones educativas oficiales del departamento, 7 apoyos pedagógicos para estudiantes sordos de primaria con perfil de  modelos lingüísticos a 7 instituciones educativas, 6 apoyos pedagógicos para estudiantes sordos de secundaria con perfil de  interpretes de LSC a 6 instituciones educativas,  1 un tiflólogo para el apoyo pedagógico de estudiantes con discapacidad visual, 1 un psicólogo itinerante para la identificación de posibles estudiantes con discapacidad, capacidades y talentos excepcionales, 2 docente bilingües biculturales para la enseñanza de las dos lenguas el castellano y la lengua de señas colombiana (LSC).
Se continua con la implementación del Plan de caracterización, identificación y atención de la población educativa a padres de familia, docentes de aula, rectores y docentes de apoyo pedagógico que hacen parte de la planta de personal de la SED, las cuales brindan la atención y el apoyo pedagógico a estudiantes con discapacidad, con excepcionales  y con talentos en el Departamento, mediante el apoyo en la asistencia técnica, seguimiento y control de los procesos desarrollados en la atención  de los estudiantes de los establecimientos Educativos Oficiales </t>
  </si>
  <si>
    <t>Promover y facilitar el acceso a la Educación Superior a estudiantes de grado 11 y educación secundaria</t>
  </si>
  <si>
    <t>105: Fortalecer cuarenta y siete (47) instituciones educativas con el programa de articulación con la educación superior y Educación para el Trabajo y Desarrollo  Humano ETDH
107: Implementar el programa de acceso y permanencia de la educación técnica, tecnológica y superior en el departamento del Quindío.</t>
  </si>
  <si>
    <t xml:space="preserve">META107:El programa de acceso y permanencia a la educación superior se encuentra implementado a través del otorgamiento de beneficio económico a estudiantes para cursar estudios universitarios. 
En el primer trimestre de 2019 se aprobaron beneficios a 51 estudiantes de los cuales 32 iniciaron estudios y se encuentra en proceso del giro de los recursos.
Se giró el pago de la cuota  de la Institución Educativa Colegio San José del Municipio de Circasia
</t>
  </si>
  <si>
    <t>t</t>
  </si>
  <si>
    <t xml:space="preserve">103: DesarO26:S26rollar doce (12) talleres para docentes en el uso de las Tics
104: Fortalecer cincuenta (50)   instituciones educativas en competencias básicas
</t>
  </si>
  <si>
    <t>Es de aclarar que se solicitaron los datos de desercion universitaria de jovenes a los entes correspondientes , pero aun no se obtiene respuesta ,  estos indicadores son propios de las instituciones de Educación Superior, si embargo la SED aporta a través de dos metas productos del plan de desarrollo como apoyo a  mejorar los índices de acceso y permanencia en la educación superior.     la ESAP dio apertura a su  Oferta academica  programa de Administración Pública Territorial en la ciudad de Armenia para el período 2019-1  Se realizó el proceso de selección y admisión para el programa profesional en Armenia y se dieron estumulos economicos para que los jovenes con mejores puntajes icfes ingresaran su carrera universitaria.</t>
  </si>
  <si>
    <t>Tasa de IPS y EPS que implementan servicios amigables para adolescentes y jóvenes</t>
  </si>
  <si>
    <t>Tasa de Jóvenes que participan en actividades recreativas, deportivas y de actividad física</t>
  </si>
  <si>
    <t>30PP x encima de la línea base identificada</t>
  </si>
  <si>
    <t>*En el segundo  trimestre de 2019 se socializo la Resolución 1598 del 27 de Diciembre de 2018 por la cual se adopta la Política Departamental de Salud Mental por lo tanto los municipios se encuentran en proceso de adaptación de la Política.
*Aprobación del Reglamento Interno del Consejo Territorial de Salud mental (CTSM)
*Se realizó el primer Consejo Territorial de Salud Mental donde se aprobó el Decreto de constitución de CTSM y la matriz plan de acción.</t>
  </si>
  <si>
    <t>Instituto Nacional de Medicina Legal-Forenses</t>
  </si>
  <si>
    <t>219: Apoyar la implementación de treinta y seis (36) programas de prevención del delito y mediación de conflictos en comunidades focalizadas del departamento
220: Atención integral de Barrios con situación critica de convivencia en los 12 Municipios  del Departamento</t>
  </si>
  <si>
    <t>Se apoyo la implementación de siete (07) Programas de prevención del delito y mediación de conflictos apoyados: 
- Encuentro multicolor clubes por la vida
- Club de ciudadanos.
- Semillero Cultural
- Semillero deportivo
- Acompañamiento Psicológico
- Barrismo social
- Intervención individual
Diez (10) municipios con atención integral en su segunda fase de la vigencia 2019:
1. Circasia: Intervención IE Henry Marín, IE Libre población, Barrio la Esmeralda y Villa Nohemí
2. Calarcá: IE Rafael Uribe Uribe, Robledo, Barrios Llanitos piloto, Llanitos Guárala, la Virginia.
(Barcelona): Intervención en IE San Bernardo, CDI Barcelona, Barrio San Felipe, Barrio Playa Rica.
3. Montenegro: Intervención IE Jesús Maestro, IE Montenegro, IE Caldas, IE General Santander, barrio la Isabella, ciudad alegría,   
4.Filandia: Intervención IE Sagrado Corazón, IE Liceo Quindío, IE Liceo Andino, Barrio Cacique.
5. Pijao: Intervención; IE Pijao, IE María Auxiliadora.
6. Córdoba: Intervención; barrio San Diego, IE José María Córdoba.
7. Buenavista: Intervención Obrero, Nuevo Horizonte, IE Buenavista.
8. Quimbaya: Intervención Villas del Prado.
9. La Tebaida: Intervención IE Antonio Nariño y Luis Arango, Nueva Tebaida II, Nueva Tebaida.
10. Salento: Intervención IE Boquia y Frailejones.
Población impactada MIL QUINIENTOS (1.500) JOVENES</t>
  </si>
  <si>
    <t>1 Prog Implementado</t>
  </si>
  <si>
    <t>Instituto Nacional de Medicina Legal-forense</t>
  </si>
  <si>
    <t>*En el sugundo  trimestre de 2019 se socializo la Resolución 1598 del 27 de Diciembre de 2018 por la cual se adopta la Política Departamental de Salud Mental por lo tanto los municipios se encuentran en proceso de adaptación de la Política.
*Aprobación del Reglamento Interno del Consejo Territorial de Salud mental (CTSM)
*Se realizó el primer Consejo Territorial de Salud Mental donde se aprobó el Decreto de constitución de CTSM y la matriz plan de acción.</t>
  </si>
  <si>
    <t>Ejecución de los Planes de Acción Anuales de la Política</t>
  </si>
  <si>
    <t>Porcentaje de jóvenes  víctimas del reclutamiento del total jóvenes víctimas del conflicto armado</t>
  </si>
  <si>
    <t>Reportes Consejos de Seguridad y demás Organismos, Ministerio Público</t>
  </si>
  <si>
    <t>Secretaría de familia, ICBF, Policía Nacional, CONPOS</t>
  </si>
  <si>
    <t>6PP x encima de la línea base identificada</t>
  </si>
  <si>
    <t>no aplica</t>
  </si>
  <si>
    <t>* en el segundo trimestre del año 2019 se realizo  asistencia técnica y evaluación a las ESE de primer nivel en la Estrategia Nacional de Servicios de Salud Amigables para Adolescentes y  Jóvenes, rutas de atención diferenciada, redes sociales, comunitarias y veedurías juveniles.                                                                                                                        * Se realiza análisis trimestral  del comportamiento del evento de VIH, TRASMISIÓN MATERNO INFANTIL DE VIH y HEPATITIS VIRALES en donde se identificaron hallazgos frente a la calidad de la atención de acuerdo a los seguimientos individuales de casos; para lo anterior se realiza seguimiento y gestión del riesgo a nivel institucional (IPS, EPS)                                                                                                                  * Se realiza asistencia técnica y evaluación a la gestión del riesgo en salud de las EAPB, ESE y Programas regulares en la estrategia de acceso universal a la prevención y atención integral en IT-VIH/SIDA.                                                                                                                                                                                              * Se realiza seguimiento a las IPS y centros de atención en la  gestión del riesgo en salud a personas que se inyectan drogas, en la estrategia de acceso universal a la prevención y atención integral en IT-VIH/SIDA.                                                                                                                                                                                                    *  Se desarrollar acciones encaminadas a dar respuesta al plan nacional de actividades colaborativas TB/VIH involucrando todos los actores del SGSSS y la sociedad civil.</t>
  </si>
  <si>
    <t>en el segundo trimestre se  adopto el plan departamental de Drogas del Quindío donde se encuentra inmersa reducción del consumo de sustancias psicoactivas SPA, sin embargo, los municipios desarrollan actividades en el marco del Plan Integral de Drogas (PIC) mediante un plan de acción vigencia 2019 (Circasia - Montenegro - Córdoba - Filandia - Génova - Quimbaya - Salento).
* Se realizó el Primer Comité de Drogas del Departamento del Quindío con la participación de más de 30 instituciones.
*Se inició la primera mesa técnica de Programas de Mantenimiento con Metadona donde se evaluó el proceso de implementación del Manual de Convivencia, el consentimiento informado y el diligenciamiento de la información en la Plataforma Web en la cual permite consolidar la información en tiempo real de los usuarios vinculados a los programas de mantenimiento con metadona.  En el marco del Plan Integral de Drogas (PIDD) 11 municipios han presentado Plan de Acción vigencia 2019
(Armenia - Calarcá - Circasia -  Córdoba - Filandia - Génova - La Tebaida - Montenegro - Pijao - Quimbaya - Salento).
Se realizó el segundo Comité Departamental de Drogas con énfasis en Reducción del Consumo de Sustancias Psicoactivas en el cual se socializaron las actividades desarrolladas en los municipios e instituciones en el segundo trimestre en el marco del PDD.
Se Realizó la Segunda mesa de Programas de Mantenimiento con Metadona donde se hizo seguimiento a la operativización de Plataforma Web como sistema de información de los usuarios vinculados a los tres programas.</t>
  </si>
  <si>
    <t>Canalizar acciones de promoción de la salud en el desarrollo de la política Nacional de sexualidad, derechos sexuales y reproductivos</t>
  </si>
  <si>
    <t>.Se desarrolla la estrategia para el año 2019 en   prevención de embarazos en adolescentes por parte de la profesional del Grupo de Asistencia Técnica.</t>
  </si>
  <si>
    <t xml:space="preserve">Apoyo a eventos deportivos  
Juegos Intercolegiados
Deporte formativo, deporte social comunitario y juegos  </t>
  </si>
  <si>
    <t>0.5%</t>
  </si>
  <si>
    <t xml:space="preserve">* Se han adelantado gestiones para elaborar una propuesta que permita el cumplimiento de esta meta, actualmente se están realizando los ajuste del documento (Estudios Previos) y la propuesta existente para la suscripción de un Convenio entre el Departamento del Quindío y la Universidad La Gran Colombia, para apoyo y fortalecimiento del Centro Gran Colombiano del Paisaje Cultural Cafetero - PCC, a través del reconocimiento del Centro y el fortalecimiento de sus líneas de investigación. se encuentra en ejecucion </t>
  </si>
  <si>
    <t>recreación para el bien común</t>
  </si>
  <si>
    <t>Se suscribió el convenio No 258 de 2019 con Coldeportes. El proceso Campamentos Juveniles da inició el mes de marzo con el desarrollo de  talleres de cuidado del medio ambiente, técnicas campamentales, voluntariado, crecimiento personal entre otros, contribuyendo al desarrollo integral de los jóvenes, beneficiando 153 campistas.  Se desarrollaron las  fases municipales de campamentos juveniles  en los municipios de Circasia, Calarcá, Pijao, Montenegro, Quimbaya, Salento y Filandia, participando 107 jóvenes, donde el ente Departamental asesoro, acompaño y presto toda la logística para el desarrollo de campamento en sus fases municipales.</t>
  </si>
  <si>
    <t xml:space="preserve">apoyar y fortalecer 23 ligas del departamento </t>
  </si>
  <si>
    <t xml:space="preserve">Se apoyaron y fortalecieron las 23 Ligas de Departamento, de la siguiente forma. 
•• APOYO ECONÓMICO EVENTOS FEDERATIVOS :de acuerdo a los calendarios federativos se realizó apoyo económico para que los deportistas o equipos deportivos pudieran asistir a eventos competitivos de carácter nacional e internacional Ajedrez, Atletismo ,Bádminton, Bowling Caciques, – futbol de salón, Cafeteros, – Baloncesto, Ciclismo, (federación colombiana, B.M.X, Down Hill y Ruta) Futbol, Futbol de salón, Gimnasia, Hapkido, Karate ,Levantamiento de pesas Limitados físicos, Limitados visuales,  Lucha, Natación ,discapacidad cognitiva, Patinaje, Tejo, Tenis de campo ,Tenis de mesa ,Tigres del Quindío – Futbol sala, Triatlón. ORGANIZACIONES CON APOYO LOGÍSTICO PARA EL DESARROLLO DE SUS ACTIVIDADES (implementaciones, premiación, ambulancia, alquiler de pistas para bowling, Ajedrez, Gimnasia, Levantamiento de pesas, Bowling, Hapkido, Judo, Limitados cognitivos, Limitados físicos, Patinaje, Tejo, Tenis de mesa, Bádminton, futbol ,futbol de salón, motociclismo, físi culturismo. APOYO BIOMEDICO  se apoyaron los  deportistas con equipo biomédico es decir medico deportologo, fisioterapeuta, psicólogo, charlas de coaching motivacional, además de capacitaciones tanto a técnicos, dirigentes y deportistas en diferentes temas relacionados al deporte. APOYO METODOLOGICO • Equipo metodológico: durante al año 2018 se contrataron dos metodólogos licenciados en educación física, quienes realizaron asesoría en los procesos relacionados con la elaboración de planes de entrenamiento, diseño y ejecución de test, visitas metodológicas a las sesiones de entrenamiento, apoyo en el seguimiento de los logros alcanzados.
1. Atletismo, Balonmano, Bowling, Ciclismo (bmx), Futbol de salón, Gimnasia (rítmica) Hapkido, Judo ,Karate, Levantamiento de pesas, Limitados auditivos (Bowling) Limitados cognitivos ( Natación),Limitados físicos (tenis silla de rueda),Lucha, Patinaje, Taekwondo, Tejo, Tenis de mesa, Triatlón. Se contó con la contratación de un EQUIPO BIOMEDICO :  médico deportologo, un fisioterapeuta y un pasante de psicología que atendieron a los deportistas de diferentes ligas deportivas así : Se realizaron  intervenciones psicológica grupal 47 e individual a 91  a los deportistas de las ligas de  Patinaje , BMX 1,Judo , gimnasia, Hapkido ,Karate ,Levantamiento de pesas, Atletismo ,Balonmano. Se realizaron 110  Atenciones Médicas a los deportistas de las Ligas de  Ajedrez, Atletismo ,Bádminton ,Balonmano, Bolo, Ciclismo ,Powerlifting ,Futbol de salón Gimnasia ,hapkido , Judo, Levantamiento de pesas, Limitados físicos ,Natación, Patinaje ,Taekwondo, Triatlón. Se realizaron 117 atenciones  de Fisioterapia a los deportistas de las Ligas de  atletismo, Bádminton, Balonmano, Bolo, Futbol de Salón, Hapkido, Judo, Levantamiento de Pesas, Taekwondo, Triatlón. APOYO TECNICO  Se realizó apoyo  a las diferentes ligas deportivas del departamento, se brindó apoyo a través del pago de entrenador o monitor deportivo para el desarrollo de las actividades técnicas y metodológicas necesarias para el deporte de iniciación, formación y especialización con miras al alto rendimiento. A las Ligas de Atletismo, Baloncesto, Balonmano, Bádminton, Bowling,  Ciclismo (B.M.X),  Futbol de salón, Futbol, Gimnasia (rítmica), Hapkido Judo, Karate,  Levantamiento de pesas Limitados cognitivos ,Limitados físicos,  Lucha, Patinaje, Taekwondo  ,Tejo ,Tenis de mesa , Triatlón. </t>
  </si>
  <si>
    <t xml:space="preserve">se han apoyado e incentivado con recurso económico a veinte  (20) deportistas de las siguientes disciplinas: Ciclismo, Futbol de salón, bolo, bolo discapacidad, Triatlón, levantamiento de Pesas,  Atletismo, Atletismo Discapacidad y tenis de campo discapacidad. se encuentra en ejecucion </t>
  </si>
  <si>
    <t>Apoyar  y fortalecer veintitrés (13) ligas deportivas</t>
  </si>
  <si>
    <t xml:space="preserve">Desarrollar  4 eventos de deporte social y comunitario. Apoyar los juegos Intercolegiados en el Departamento del Quindío </t>
  </si>
  <si>
    <t xml:space="preserve">Se suscribió el convenio con Coldeportes Nacional  No 407 de 2019  y  se dio inicio con la socialización de estos juegos a los coordinadores de deporte Municipal y los docentes de educación física de las instituciones educativas de los 12 Municipios del Departamento, donde se les explicó el proceso de inscripción en la plataforma del programa www.superateintercolegiados.gov.co, los promotores  contratados por Indeportes Quindío, apoyaron los docentes  inscribiendo los deportistas en cada uno de los deportes de  conjunto (baloncesto, voleibol, fútbol, fútbol de salón  fútbol sala y balonmano) y los deportes individuales (Ajedrez, atletismo, ciclismo, ciclismo BMX, gimnasia, levantamiento de pesas, lucha, natación, para, natación, para atletismo, patinaje, tejo, tenis de campo, tenis de mesa y triatlón), igualmente festivales escolares,  categorías infantil prejuvenil y juvenil, ramas femenino y masculino. Buenavista 27 inscritos, Calarcá 1299 , circasia 584, Córdoba 255, Filandia 353 , Génova 353, la tebaida 1207, Montenegro, Pijao 322, Quimbaya 1378, Salento 584, armenia 4.448. </t>
  </si>
  <si>
    <t xml:space="preserve">Indeportes, alcaldías municipales, </t>
  </si>
  <si>
    <t>Número de alianzas para la promoción del turismo establecidas para Jóvenes</t>
  </si>
  <si>
    <t>Secretaría de  Turismo, Industria y Comercio, Secretaría de Cultura, CORPOCULTURA y Alcaldías</t>
  </si>
  <si>
    <t xml:space="preserve">Se han apoyado veintiséis (26) proyectos y/o actividades de formación, difusión, circulación, creación, investigación, planeación y de espacios para el disfrute de las artes así: 
Una (1) actividad para apoyar las escuelas de formación en música en los 12 municipios del departamento del Quindío. Una (1) actividad para realizar conciertos institucionales, didácticos, turísticos y de gala requeridos en todo el departamento del Quindío. Un (1) Proyecto de exposiciones en artes visuales desarrolladas en las salas Roberto Henao Buriticá y Antonio Valencia, entre otros. Diecinueve (19) proyectos de formación para las Primarias Artísticas que  han incorporado a su plan de estudios áreas como música y danza en  instituciones educativas.  Igualmente se adelantaron procesos de formación impartidos en las Casas de la Cultura en áreas como teatro y artes plásticas, logrando cobertura en todo el territorio quindiano. Un (1) Proyecto para financiación, promoción y difusión de eventos en todo el departamento del Quindío. Una (1) actividad para la realización de presentaciones institucionales, didácticas, turísticas y de gala requerida por el departamento en el área de la danza. Una (1) actividad para adelantar procesos de formación en danza en los 12 municipios del departamento. Una (1) actividad para el fortalecimiento del Sistema Departamental de Cultura, mediante  la realización de reuniones periódicas de los consejos de área, donde se fortalecen 9 consejos departamentales como instancias de participación ciudadana en el sector cultural y patrimonial. Un (1) proyecto para la realización de una escultura en el municipio de Filandia que rinde homenaje a los emigrantes quindianos.          </t>
  </si>
  <si>
    <t>Número de proyectos artísticos y culturales apoyados y ejecutados.</t>
  </si>
  <si>
    <t xml:space="preserve">Actualmente la Secretaria de Cultura tiene en funcionamiento 12 escuelas de Formación Artística para niños y jóvenes: 6 en Teatro para los municipios de Calarcá, La Tebaida, Génova,  Quimbaya, Montenegro y Pijao. Y 6 en Artes Plásticas Buenavista, Circasia, Salento, Armenia, Córdoba y Filandia.  Las Escuelas de Música y Danza están sujetas a los procesos de selección abreviada y los apoyos de las salas concertadas a las convocatorias de concertación y estímulos que se ejecutaran desde junio hasta diciembre. el responsable no envio informacion apra acutalizar la matriz a l segundo trimestre del 2019 </t>
  </si>
  <si>
    <t>tres municipios: Armenia, Quimbaya y Circasia</t>
  </si>
  <si>
    <t>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t>
  </si>
  <si>
    <t>Acuerdos Municipales Informe de Ejecución de las Políticas</t>
  </si>
  <si>
    <t>Los municipios de La Tebaida, Quimbaya, Montenegro, Armenia, Salento, Calarcá, Filandia y Circasia cuentan con personal, el cual funge como enlaces de juventud con capacidad política y técnica.</t>
  </si>
  <si>
    <t>Porcentaje de Planes y Políticas armonizadas con la Política Pública de Juventud</t>
  </si>
  <si>
    <t>En el Depto. hay diversos planes y políticas:  HAZ PAZ, Seguridad Alimentaria, Infancia y Adolescencia, estos procesos no están armonizados con el estatuto de ciudadanía juvenil ni con la PPJ</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</si>
  <si>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Julio  del 2019</t>
  </si>
  <si>
    <t>Sistemas de Información               Informes Periódicos                              No de Instituciones vinculadas al Sistema</t>
  </si>
  <si>
    <t>Para el apoyo de las unidades de emprendimiento de jóvenes emprendedores, se implementan cuatro (4) módulos: 1- Modelo de negocios.  2- Mercadeo y Costos.  3- Herramientas Digitales y 4- Planeación Estratégica.  Para el año 2019 se vienen acompañando las siguientes unidades de emprendimiento:
* La Crespita (Diana María Acevedo): Diagnóstico empresarial, modelo CANVAS, mapa de empatía, herramientas digitales (Fan page Facebook, Instagram, WhatsApp Business, manejo de bases de datos y mailship.
* Graduarte (Laura Catalina Arteaga): Diagnóstico empresarial, planeación estratégica.
* Sanciara( Lida Raquel Cuello): Diagnóstico empresarial, planeación estratégica, herramientas digitales (Fan page Facebook, Instagram, WhatsApp Business y plataforma vendes fácil.
* Se ha fortalecido el Proyecto de I+D+i "Desarrollo de capacidades de I+D+i para incrementar la competitividad en empresas y emprendimientos del Departamento del Quindío, Occidente", mediante la puesta en marcha de las salas de ideación con 100 personas beneficiadas, con espacios propicios para el desarrollo de capacidades de I+D+I.
* Entre los meses de abril y junio, se han beneficiado 150 personas con el uso de los espacios diseñados para el funcionamiento de las salas de ideación; esto a través de talleres, capacitaciones, asesorías e implementación de metodologías para la innovación.</t>
  </si>
  <si>
    <t xml:space="preserve">Reorientar el Observatorio económico a un enfoque humano con variables sociales, económicas y de seguridad humana en el Departamento del Quindío  </t>
  </si>
  <si>
    <t>Existen 12 Plataformas Municipales de Juventud en el Departamento inscritas y funcionando</t>
  </si>
  <si>
    <t>Las casas de la juventud, en cuanto espacios de infraestructura provistos para el desarrollo de esta población, es de tener en cuenta que todos los municipios cuentan con infraestructura para este fin. Sin embargo, en consideración a las casas de la juventud que fueron entregadas en comodato con fecha del año 2000, sólo la del municipio de Armenia y La Tebaida funcionan adecuadamente, en el resto de municipios se han acondicionado casas de la cultura y otros centros, para tales fines. De igual forma, la oficina de juventud del departamento ha venido realizando encuentros con plataformas alrededor de proyectos de utilización y mejoramiento de casas de la juventud especialmente en los municipios de Armenia, La Tebaida y Pijao.</t>
  </si>
  <si>
    <t>EL 2 de febrero de la presente vigencia la Oficina de Juventud realizó la Asamblea Departamental de Juventud, siendo este el máximo espacio de consulta, rendición de cuentas y socializacion de las actividades realizadas para los jóvenes, además 6 municipios reportan la realización de Asambleas Municipales ( Armenia, Calarcá, Córdoba, La Tebaida, Montenegro,  y Salento, respectivamente). Para el segundo semestre se realizó la Asamblea Departamental de Juventud en las instalaciones del salon Bolivar en el piso 4 de CAD el día 19 de julio.</t>
  </si>
  <si>
    <t xml:space="preserve">A la fecha la ley 1885 del 01 de marzo del 2018, reglamenta la elección de los consejos municipales de juventud, dándole al consejo nacional electoral y a la registraduría un periodo de dos años para la realización de las elecciones, siendo esta institución la responsable de realizar el proceso. Sin embargo, todos los municipios cuentan con espacios de participación juvenil que suplen algunas funciones de los CMJ. </t>
  </si>
  <si>
    <t>Todos los municipios del Departamento cuentan con plataformas juveniles, las cuales se encuentran debidamente registradas ante personerías municipales y operando a través de sus respectivas agendas. Además el día 7 de junio se constituyó la Plataforma Departamental de juventud la cual se encuentra reconocida y registrada en la Procuraduría General de la Nación regional Quindío</t>
  </si>
  <si>
    <t xml:space="preserve">En la actualidad el departamento del Quindío cuenta con 5 políticas públicas, las cuales son: el municipio de Armenia, Circasia, Salento, Buenavista y el departamento del Quindío. Los municipios de Filandia, Quimbaya, Montenegro, Calarcá,  La Tebaida y Córdoba se encuentran en proceso de construcción del diagnostico social situacional para lograr formular la política y su posterior adopción </t>
  </si>
  <si>
    <t>En el Depto. hay diversos planes y políticas:  HAZ PAZ, Seguridad Alimentaria, Infancia y Adolescencia, estos procesos no están armonizados con el estatuto de ciudanía juvenil ni con la PPJ</t>
  </si>
  <si>
    <t>Actualmente la matriz estratégica de planificación de la política pública de juventud se encuentra 100% armonizada con el plan de desarrollo en defensa del bien común 2016-2019, por otro lado se tiene planteado socializar ante el consejo de política social los avances del proceso de implementación de la política a corte del 31 de diciembre del 2017</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</si>
  <si>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del 01 de marzo del 2018, está adelantando las acciones necesarias para la conformación de la plataforma departamental.</t>
  </si>
  <si>
    <t>Meta 39: 
Con relación a los tres clúster conformados e implementados “Quindío Destino Vital, uXarteTIC y Clúster de Construcción e Infraestructura   se han adelantado las siguientes acciones:
CLUSTER QUINDÍO DESTINO VITAL, TURISMO DE SALUD Y BIENESTAR
* Se radicó el proyecto CLUS2-17, el cual tiene como objetivo el fortalecimiento del Clúster de Turismo de Salud y Bienestar del Quindío a través de procesos de innovación para el acceso a nuevos mercados nacionales e internacionales.
* Se asistió por primera vez a la vitrina turística ANATO 2018, con el fin de dar a conocer la oferta turística del clúster Quindío Destino Vital.
* Se adjudicó el proyecto por un valor de $328.406.570
* Se realizó acompañamiento a las empresas del clúster en el día mundial del bienestar
* Participación de la Gobernación del Quindío en el Conversatorio con expertos de la región en desarrollo de proyectos de inversión realizado en la universidad la Gran Colombia
* Se gestionaron diferentes pautas publicitarias en medios de comunicación para promoción de las iniciativas clúster
CLUSTER UXARTETIC
* Se firmó el convenio entre el Departamento del Quindío y Parquesoft Quindío, cuyo objeto es: “Aunar esfuerzos entre el Parque tecnológico de Software del Quindío   (PARQUESOFT)  y el Departamento del Quindío para fortalecer la iniciativa clúster uXarte TIC, a través de la estructuración de su portafolio de productos, servicios y comercialización, con el propósito de facilitar el acceso a mercados nacionales e internacionales e impulsar la competitividad empresarial del Departamento".
* Se inicio la misión exploratoria a Brasil para posibles acuerdos comerciales entre empresarios del cluster y otros actores
* Se da inicio al diplomado en Usabilidad para 30 empresas del sector TIC.
CLÚSTER DE CONSTRUCCIÓN E INFRAESTRUCTURA
* En el marco del fortalecimiento de la iniciativa clúster, se viene promoviendo espacios de capacitación y muestras de casos exitosos en el desarrollo de la iniciativa, haciendo acercamientos con Director del Clúster Construcción de Medellín y Antioquia, brindando pautas que fortalecen la cadena de valor de la iniciativa.
El porcentaje de avance en el primer trimestres se estima en un 33.3% por cada clúster  
Meta 40: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Actualmente, cpntamos con un borrador de la propuesta del centro, sin embargo se encuentra en reestructuración la propuesta presentada por Ruta N
Meta 42:
Para el diseño de un proyecto de I+D+I, se viene estructurando la metodología y la identificación de alternativas para la selección del proyecto a intervenir.* Con el fin de diseñar, formular y poner en marcha el  Centro  para el desarrollo y el  fortalecimiento de la investigación, tecnología,  Ciencia e Innovación, se han adelantado acercamiento con RUTA N (CENTRO DE INNOVACIÓN Y NEGOCIOS DE MEDELLÍN), empresa pionera en el desarrollo de esta iniciativa a nivel nacional. 
* Actualmente, contamos con un borrador de la propuesta del centro, sin embargo se encuentra en reestructuración la propuesta presentada por Ruta N.
* Vinculación y apoyo del Departamento del Quindío al Centro Grancolombiano de Interpretación del Paisaje Cultural Cafetero, en sus componentes de Ciencia, Tecnología e Innovación.</t>
  </si>
  <si>
    <t xml:space="preserve">Se garantizaron servicios de apoyo con técnicos para fortalecer el proceso deportivo que adelantan las ligas con los deportistas de altos logros y reserva deportiva  en las siguientes disciplinas: atletismo, balonmano, bmx, bowling, futbol, futbol de salon, hapkido, judo, karate, levantamiento de pesas, natacion, patinaje, taekwondo y tenis de campo. Se esta fortaleciendo el proceso de escuelas de iniciacion con la contratacion de monitores en las siguientes disciplinas deportivas: Armenia  -futbol sala discapacidad,  Armenia - futbol sala convencional, Circasia -  levantamiento de pesas,ajedrez,tejo,futbol, gimnasia ritmica, atletismo, convencional y discapacidad, lucha, bolos, ciclismo ,triatlon y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
</t>
  </si>
  <si>
    <t>Se brindó apoyo económico a veinte dos deportistas de las siguientes disciplinas: bolo convencional y  discapacidad, triatlón, pesas, BMX, atletismo convencional , atletismo discapacidad, tenis de campo discapacidad y bádmington.</t>
  </si>
  <si>
    <t>Se garantizaron servicios de apoyo con técnicos para fortalecer el proceso deportivo que adelantan las ligas con los deportistas de altos logros y reserva deportiva  en las siguientes disciplinas: atletismo, balonmano, bmx, bowling, futbol, futbol de salon, hapkido, judo, karate do, levantamiento de pesas, natacion, patinaje, taekondo, tenis de campo. Se esta fortaleciendo el proceso de escuelas de iniciacion con la contratacion de monitores en las siguientes disciplinas deportivas: Armenia  -futbol sala discapacidad, Armenia - futbol sala convencional, Circasia -  levantamiento de pesas, ajedrez, tejo, futbol, gimnasia ritmica, atletismo, convencional y discpacdad, lucha, bolo, ciclismo, triatlon, tenis de mesa. Adicionalmente  se brindó apoyo   profesional en procesos de planeación, jurídicos, técnicos, logísticos y de gestión documental del área técnica del instituto departamental de deporte y recreación del Quindío Indeportes Quindío. El recurso de rendimientos financieros se va ejecutando a medida que va ingresando el recurso</t>
  </si>
  <si>
    <t>En los 12 municipios del departamento se continuo con el proceso de canalizar acciones de promoción de la salud en el desarrollo de la política Nacional de sexualidad, derechos sexuales y reproductivos, enfocado a la orientación del desarrollo de la política Nacional, la cual está establecida para realizar acciones de promoción de los derechos sexuales y reproductivos y la equidad de género; Prevención y atención integral en salud sexual y reproductiva desde un enfoque de derechos.</t>
  </si>
  <si>
    <t xml:space="preserve">Meta: 138
La secreataria de salud departamental realizo  solicitud de los planes de accion a las instictuciones que   hacen parte del Comité Drogas, lo anterior se encuentra enmarcado en el Plan Integral de Drogas del Quindio 2016 -2019. Así mismo se brindo asistencia tecnica a los municipios de Quimbaya, Montenegro y la Tebaida.
De igual forma y con el fin de operartivizar el Sistema Unico de Indicadores de los Centros de Atencion a la Drogadiccion que permite obtener datos  de los personas que reciben tratamiento se ha realizado gestion con el nivel nacional  para lograr el buen funcionamiento de la plataforma, a la fecha la secretaria de salud desde la Dimension de Convivencia Social y Salud mental y en el area especifica de sustancias psicoactivas ha brindado asistencia tecnica a Hospital Mental de Filandia, Fenacorsol, Clinica el Prado, Red Salud, Faro, CAE la Primavera y Despetares.
Se realizo fortalecimiento de atencion de los usuarios de los programas de mantenimiento con metadona a traves de la articulacion de la Dimension de Salud Sexual, Derechos Sexuales y Reproductivos y la Dimension de Convivencia Social y Salud Mental desde la linea de sustancias psicoactivas.
Se realiza la gestión con UNODC, Ministerio de Salud y Ministerio de Justicia para el entrenamiento en el nuevo modelo de atencion integral a personas con transtornos por uso de sustancias MAITUS, el cual actualiza la estrategia TREATNET, donde participaron 20 profesionales que hacen parte de instituciones que desarrollan acciones en sustancias psicoactivas.
En la implementación del Plan Departamental de la reducción del consumo de sustancias psicoactivas el departamento se encuentra en ajuste al documento modelo 2016-2019, para su adopción a través de decreto departamental; se reactivó el Comité Departamental de Drogas con énfasis en Reducción del Consumo y se realiza seguimiento a los planes de acción de las instituciones que hacen parte del comité departamental de drogas, con prioridad en los municipios de Montenegro, Córdoba y Quimbaya.
Meta: 141 
En la implementación de la estrategia para mantener la edad de inicio de consumo de tabaco en los adolescentes escolarizados, la secretaria de Salud realiza trabajo conjunto con la Secretaria de Educación Departamental apoyando a los equipos educativos con profesionales que asisten a realizar las visitas correspondientes en un total de 6 municipios, en una Institución Educativa por municipio. (Liceo Quindío Salento, Instituto Fundadores Montenegro, General Santander Calarcá, Instituto Tebaida, Instituto Quimbaya, Ciudadela Córdoba). La secretaria de salud departamental realiza  seguimiento a los planes de acción de  las instituciones que   hacen parte del Comité Drogas, lo anterior se encuentra enmarcado en el Plan Integral de Drogas del Quindío 2016 -2019.
Se realiza Segundo Comité Departamental de Drogas con énfasis en Reducción del Consumo de Sustancias Psicoactivas.
Se realizó acompañamiento a la mesa de trabajo de la Institución Educativa el Naranjal. Acompañamiento para el desarrollo de una propuesta frente al manejo de sustancias psicoactiva, conductas suicidas y trastornos mentales.
Se realizó visita de acompañamiento a los tres programas de mantenimiento con metadona en coordinación con el fondo rotatorio de estupefacientes y medicamentos y afines con el fin de fortalecer la capacidad técnica y el proceso de atención de los usuarios consumidores de heroína vinculados a los diferentes programas.
Se realiza gestión para realizar pasantía  en la implementación de la estrategia de zonas de orientación escolar en el municipio de Dosquebradas (Risaralda), dirigida a profesionales donde se contó con la participación de docentes orientadores, personal directivo de instituciones educativas y profesionales de la Secretaria de Educación Departamental
</t>
  </si>
  <si>
    <t>Se entregó el informe final del contrato para el diseño e implementación de la estrategia de atención integral para la población en condición de vulnerabilidad extrema en el Departamento del Quindío, específicamente en cuanto a trabajadoras sexuales, reincidencia delictiva, reclusión intramural, jóvenes en riesgo y habitantes de calle. Como parte de la implementación se realizaron intervenciones personales, familiares y apoyos psicosociales a los diferentes grupos objeto de la intervención. Igualmente se implementó la estrategia de inclusión social en 13 barrios priorizados del departamento a través de la estrategia y se desarrollaron temas como emprendimiento, fortalecimiento familiar y convivencia. De este proceso se beneficiaron los 12 municipios del departamento y el corregimiento de Barcelona beneficiando, aproximadamente 300 personas de diferentes grupo de edad. Por parte del grupo de atención a población vulnerable de la Secretaría se adelantaron actividades tales como implementación de los planes de acción participativos elaborados en el 2017 en 13 barrios priorizados del Departamento, uno por cada municipio y el corregimiento de Barcelona. Igualmente se están construyendo los planes de acción participativos en 19 barrios nuevos que aún no habían tenido intervención por parte de la Secretaría, estos Barrios hacen parte de los 44 barrios priorizados por la Gobernación . Actualmente se están realizando actos masivos con la comunidad (deportivos, cine foro, convites, entre otros), también se participó de la conformación de la mesa de inclusión social y generación de ingresos del Departamento.</t>
  </si>
  <si>
    <t xml:space="preserve">El Instituo Municipal del Deporte y la Recreación de Armenia reportó que atiende a los jovenes de Armenia a traves de los programas institucionales, cabe resaltar que el recurso del presupuesto no esta focalizado a los ciclos vitales sino a los programas ya mencionados en la presente matriz: 78000 personas beneficiadas
• Se iniciaron el mes de febrero de 2018 las visitas informativas a las alcaldías de los 12 municipios sobre la temática del proyecto CAMPAMENTOS JUVENILES 2018, involucrando secretarios de deporte, líderes juveniles, estudiantes de colegios y diferentes fundaciones que trabajan con jóvenes.
• Se realizo acompañamiento y asistencia técnica continua a los grupos organizados de campistas de los 12 municipios del departamento, se realizaron talleres con la temática del programa, jornadas de actividad física, recreación y ocupación del tiempo libre con los jóvenes pertenecientes al programa. 
• Se orientó capacitación sobre los lineamientos técnicos del programa 2018, a los secretarios de deportes y líderes campistas de los diferentes municipios 
• Se realizaron talleres de capacitación en los municipios de Armenia, Córdoba, Génova, La Tebaida, Pijao, Quimbaya, Salento, Montenegro, Circasia, Calarcá, involucrando adolescentes y jóvenes hombres y mujeres entre los 13 y 28 años en temas de: Campismo, supervivencia, pionerismo, senderismo, recreación, primeros auxilios y nutrición entre otros.
• Se realizó el campamento municipal en Armenia, en el Estadio de atletismo, Villa olímpica, con participación de 180 campistas de los grupos: truchas, fundación drago de la Mariela, entre otros.
• Se realizó el 3 Campamento municipal para personas con capacidades especiales en el parque sadequi del municipio de Quimbaya con participación de 37 personas.
• Se realizo el Campamento Departamental en el parque “AGUA Y GUADUA”, del municipio de Córdoba, en el mes de octubre
Se brindó apoyo mediante actividades  con gestor y monitores del programa de hábitos y estilos de vida saludables y actividad física en los doce municipios del departamento. </t>
  </si>
  <si>
    <t xml:space="preserve">Se continuó el fortalecimiento en los 12 municipios del departamento  los procesos de identificación de la población no sisbenizada y no afiliada, a  través de visitas y capacitaciones, con la afiliación de 2025 nuevos afiliados al régimen subsidiado; personas que cumplen requisitos para pertenecer al régimen subsidiado, además la canalización de personas para realizar el proceso del SISBEN. </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</si>
  <si>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 información extraida del POAI CORTE 30 DE SEPTIEMBRE</t>
  </si>
  <si>
    <t>Respecto a las Metas Establecidas: Meta Producto 66 - Meta Producto 67
Ante el deber de dar consecución a la estrategia de acceso y permanencia (PAE), esta misma entidad, luego del ajuste de la necesidad a proveer con relación a los lineamientos establecidos por el MINISTERIO DE EDUCACIÓN NACIONAL, mediante el nuevo documento técnico – aplicable desde el 1 de febrero de 2018 – y contenido en la Resolución No 29452 de 2017, así como a los mecanismos de selección contenidos en los literales a y d del numeral 2 del artículo 2 de la Ley 1150 de 2007; se aprestó al desarrollo de proceso de selección abreviada, a través del mecanismo de ADQUISICIÓN EN BOLSA DE PRODUCTOS ante la BMC BOLSA MERCANTIL DE COLOMBIA, en virtud de lo establecido en los artículos 2.2.1.2.1.2.11 a 2.2.1.2.1.2.19 del Decreto 1082 de 2015. 
Consecuente con lo anterior, y luego de agotadas las diferentes etapas contenidas dentro del referido PROCEDIMIENTO DE ADQUISICIÓN EN BOLSAS DE PRODUCTOS, se obtuvo como operador seleccionado para efectos de la ejecución del Programa de Alimentación Escolar – PAE -, a la UNIÓN TEMPORAL UNIDOS POR LOS NIÑOS DEL QUINDÍO, en desarrollo de rueda de negociación Nro. 086 del día 08 de Mayo; situación que permitió el inicio de la operación del programa el día 21 de mayo de 2018, a través de la entrega de los complementos alimentarios a favor de la población beneficiaria y focalizada en virtud del lineamiento técnico contenido en la Resolución No 29452 de 2017, proferida por el MEN.
No obstante todo lo anterior, teniendo en cuenta que el PROCEDIMIENTO DE ADQUISICIÓN EN BOLSAS DE PRODUCTOS - en virtud de lo establecido en el artículo 2.2.1.2.1.2.11 del Decreto 1082 de 2015 - se circunscribe y sujeta al contenido del Reglamento propio de la Bolsa; y como quiera que la UNIÓN TEMPORAL UNIDOS POR LOS NIÑOS DEL QUINDÍO, NO CUMPLIÓ con la constitución oportuna de las garantías requeridas para el trámite de la operación - descritas en el Artículo 3.6.2.1.5.2 del referido reglamento -, incurrió en la causal objetiva establecida para la DECLARATORIA DE INCUMPLIMIENTO DE LA OPERACIÓN, contenida a su vez en el numeral 2 del artículo 6.5.1.1.3 del Reglamento de la BOLSA MERCANTIL DE COLOMBIA – BMC -. Situación anterior por la cual, previo el desarrollo de Comité Arbitral celebrado el día 31 de mayo de 2018 – contenida en acta No 46 de la fecha, de la BOLSA MERCANTIL DE COLOMBIA – BMC - la declaratoria de terminación de la operación con base en la causal de incumplimiento anteriormente referida, al tenor de las reglas y procedimientos contenidos en los artículos 6.5.2.1.1 y 3.6.2.1.6.1 del mismo Reglamento.  De acuerdo a  lo anterior se inició un nuevo procedimiento ante la Bolsa Mercantil de Colombia que permitió el pasado 20 de Junio llevar a cabo una nueva Reuda de Negocios en la que se adjudico a la Sociedad Comisionista Vendedora Comiagro el negocio del suministro de alimentaicón escolar PAE con el operador Semillas de Paz para la operaicón del programa en el II semestre del año.
Se continuó con  la implementación  del programa de transporte escolar en el Departamento del Quindío,  para los estudiantes que residen en el sector rural y deben acudir a las cabeceras municipales a cursar el nivel de basica secundaria y media, como una de las estrategias para garantizar el acceso y la  permanencia  de los niños, niñas y jóvenes en el  sistema  educativo, el Departamento a Junio 30 de 2018, ha concurrido con la transferencia de recursos a los 11 municipios, beneficiando una poblacion total de  2.977 estudiantes. 
La relación de recursos transferidos y alumnos beneficiados por municipio es la siguiente:
Municipio Buenavista: $ 32.543.883           116 Alumnos
Municipio Calarcá: $ 265.156.588              380 Alumnos
Municipio Circasia: $ 94.499.993                 93 Alumnos
Municipio Córdoba: $ 48.243.988               226 Alumnos
Municipio Filandia: $ 105.502.358              382 Alumnos
Municipio Génova: $ 106.258.963               251 Alumnos   
Municipio La Tebaida: $ 75.878.392            401 Alumnos
Municipio Montenegro: $ 66.907.204           384 Alumnos
Municipio de Pijao: $ 81.484.131                159 Alumnos            
Municipio de Quimbaya: $ 88.239.840         419 Alumnos   
Municipio de Salento: $ 70.001.667             166 Alumnos
Meta Producto  66:
Meta Programada Año 2018: 4.500 
Avance de la Meta al II Trimetsre del Año 2018: 3.816
Recusos Programados a 2018: $10.192.163.205
Recursos Ejecutados al II Trimestre del Año 2018: $8.743.552.291
Meta Programada 67:
Meta Programada Año 2018: 1
Avance de la Meta al II Trimetsre del Año 2018: 1
Recusos Programados a 2018: $11.090.800.000
Recursos Ejecutados al II Trimestre del Año 2018: $879.509.456</t>
  </si>
  <si>
    <t>Reporte del ministerio de educación nacional Lista de Informes departamentales de Educación Superior, extraido 22/11/2018 https://www.mineducacion.gov.co/sistemasdeinformacion/1735/w3-article-212352.html</t>
  </si>
  <si>
    <t>Respecto a las Metas Producto establecidas: Meta Producto 65 - Meta Producto 89
El Departamento del Quindío,  a junio 30 de 2018, sostuvo los 2.232 docentes, directivos y administrativos viabilizados por el Ministerio de Educación Nacional vinculados a la Secretaría de Educación Departamental.
El Programa de jornada única, al corte del 30 de junio del año 2018, contaba con  17,542 estudiantes matriculados en 47 instituciones educativas del departamento
Meta Producto  74:
Meta Programada Año 2018: 2.232 
Avance de la Meta al II Trimetsre del Año 2018: 2.232
Meta Programada 89:
Meta Programada Año 2018: 17.500
Avance de la Meta al II Trimetsre del Año 2018: 17.542
Recusos Programados a 2018: $139.292.232.834
Recursos Ejecutados al II Trimestre del Año 2018: $54.492.617.533</t>
  </si>
  <si>
    <t>Se implementó el Programa para el acceso y la permanencia de niños, niñas y jóvenes en las 54  Instituciones Educativas oficiales de los 11 municipios no certificados del Departamento del Quindio, garantizándose  la seguridad  y el servicio del aseo  en sus instalaciones. Al cierre del primer trimestre la cobertura educativa era de 40.461 estudiantes.</t>
  </si>
  <si>
    <t>Meta 41:
La formulación del proyecto de Red de conocimiento de Agro negocios, se planteó desarrollarla por fases y se construye bajo una metodología participativa con los actores del sector agropecuario. Se desarrollaron las siguientes acciones:
* Se caracterizaron 85 asociaciones productoras agrícolas y se han levantado análisis estadísticos con la cantidad de asociaciones por municipios, cadena productiva, y método de comercialización.
 * Se desarrolló el primer encuentro de actores del sector agropecuario, el cual tuvo como objetivo la interacción y programación del plan de trabajo durante el 2018 y en donde asistieron: Universidad del Quindío, Finagro, Agencia de Desarrollo Rural, Programa Sena emprende rural, Secretaria de Agricultura y Ministerio de Agricultura a través de su programa Agronet, Secretaria de desarrollo económico y productivo de la Alcaldía de Armenia como representantes de las Umatas.
 * Se realizo difusión y promoción de la red por medio de medios de comunicación buscando la vinculación de actores que pueden ser integrantes de la Red de Conocimiento de Agro negocios.
 * Se realizaron acercamientos con la Organización de las Naciones Unidas para la Alimentación FAO, con el fin de que sea el actor de carácter internacional.
Meta 44: 
El Ecosistema Regional de Emprendimiento y Asociatividad se diseñó en el año 2016, para el primer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Venezolanos."El Ecosistema Regional de Emprendimiento y Asociatividad se diseñó en el año 2016, para el segundo trimestre del año 2018, en el marco de este ecosistema, se han desarrollado las siguientes acciones:      
* La secretaría de Turismo, Industria y Comercio realizó mesa técnica de la Red Regional de Emprendimiento y Parquesoft para revisar, ajustar y plantear la socialización de las actividades y cronograma propuestos dentro del plan de acción del Ecosistema Regional de Emprendimiento para la vigencia 2018.
* Se realizó mesa de trabajo junto con los miembros del Ecosistema y representantes de las entidades miembros del Acuerdo Territorial Para la Promoción del Empleo, con el fin de realizar retroalimentación de las actividades ejecutadas durante el 2017, hacer seguimiento al plan de acción del acuerdo y realizar la planeación de actividades a ejecutar para el 1er semestre 2018.
* Se creó la mesa técnica para el diseño y logística del 2do congreso latinoamericano de emprendimiento
* Participación en la primera convocatoria del programa EMPRENDELO liderado por el BID y Confecamaras, apoyando 10 emprendedores.
* Apoyo a las mesas técnicas para la realización del 2do Congreso Latinoamericano de Emprendimiento.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Se realizó la Semana por el empleo, realizando las siguientes actividades:
1. Participación en Expotrabajo y en el foro de Inclusión Laboral
2. Se realizó la mesa de trabajo con empresarios "empresarios por el Empleo"
3. Feria de Empleo con XX registros
* Vacantes y Registros
COLOCACIONES PÚBLICAS: 423
COLOCACIONES PRIVADAS: 331
VACANTES  GESTIONADAS: 42
* Se realizaron 6 capacitaciones en temas  de inclusión laboral a 90 personas
* Jornadas de empleabilidad en las comunas de la ciudad de Armenia (
* Apoyo a la relaización de la Microrueda de empleo en la APE SENA
* Jornada de acompañamiento al Aula Movil SENA, ORIENTADOS: 317, POSTULADOS: 205, INSCRITOS: 181. (Municipios de Armenia, Montenegro, Circasia, Quimbaya, La Tebaida, Barcelona)
* Empresas registradas en el Servicio Público de Empleo 244.
* COLOCACIONES: 2022. (30/9/2018)</t>
  </si>
  <si>
    <t>Dentro de la implementación del programa de gestión financiera (SOLIDIARIO), en el primer trimestre de 2018, se han desarrollado las siguientes acciones:
* Se realizo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aplicó el formato Diagnóstico a 10 unidades de emprendimiento.
* Se intervinieron en diferentes áreas 8 unidades de emprendimiento.
* Participacion 2 unidades de emprendimiento en Expocamello 2018
* Apoyo en la participación de 11 emprededores en Agroexplora 2018
* Asistencia técnica a 8 emprendimientos en creación a Fan Page, Páginas Web y E-mails.</t>
  </si>
  <si>
    <t>Se realizó capacitación a 350 a  jóvenes y mujeres rurales pertenecientes a asociaciones o emprendimientos rurales en todos los municipios del departamento en temas como :
1.Elaboración de estrategias y alternativas de fortalecimiento organizacional en el área administrativa.
2. Educación financiera.
3.Matrices de  costos de producción.
4.Escala de precios de productos .</t>
  </si>
  <si>
    <t>Meta 20: 
Capacitamos doscientos cincuenta (250)   jóvenes,  mujeres, población vulnerable y con enfoque diferencial como líderes ambientales en el departamento. En el 2018 lanzamos el programa de formación de líderes ambientales, el cual surge de la planeación estratégica de la dirección de desarrollo rural y medio ambiente de la secretaria de agricultura, gobernación del Quindío, con el fin de contribuir a la meta número 20 del plan departamental de desarrollo “En defensa de un bien común”; y apunta al desarrollo de actividades académicas, prácticas encaminadas a un desarrollo sostenible, dirigido por profesionales que apuntan a la construcción de líderes ambientales del departamento con herramientas prácticas y centradas a los problemas ambientales y necesidades de las comunidades rurales y urbanas del departamento.
Meta 22:
Se idetificaron los posibles productores que conformaran los grupos multiplicadores de conocimiento, quienes a traves de su experiencia transmitiran los conocimientos a hijos y/o trabajadores en todo lo realcionado con procesos de calidad de cafe. Los productores sensiblizados se encuentran en los municipios de Circasia, Quimbaya y Calarca. La transmision de conociento será medida a través de indicadores como: procesos en cosecha, recoleccion, beneficio, almacenamiento, entre otros.  
Meta 28:
No se reportaron observaciones
Meta 29:  
Para la creación e implementación del FIDER se realizaron las siguientes acciones:
1.se apoyo en el  seguimiento al convenio realizado con el banco agrario de Colombia donde se ejecuta el programa préstamos a campesinos bajo el fondo de garantías complementarias FAG; donde se han visitado a los deudores logrando arreglo con 13 personas.                                                            
2. elaboración de un documento del plan estratégico para la implementación, puesta en marcha y Modelo de Funcionamiento Técnico del fondo.                                                                            
3.Estudios previos para el convenio con la entidad financiera que se encargará de la operación del fondo.</t>
  </si>
  <si>
    <t>Comfenalco Quindío a través de la ejecucion del programa 40,000 primeros empleos durante el año 2018 le brindo la posibilidad a 10 empresas de beneficirase con el auxilio económico de este proyecto, les permite obtener, por la vinculación de jóvenes sin experiencia laboral. A la fecha los cupos que se estan otorgando corresponden a saldos de esta inciativa. De igual manera 15 jóvenes han sido contratados por estás empresas.
Frente al programa estado jóven, en el presente año 2018, 13 identidades públicas han tenido la oportunidad de contar con jóvenes prácticantes en diferentes áreas como administración, economía, ingenierias, biología entre otras cosas. a través de esta estrategia 32 jóvenes lograron vincularse en el primer semestre a las plazas postuladas por el sector público del departamento del Quindío. Para el segundo semestre de la actual vigencia, se contara con 100 cupos más para que prácticantes que requieran realizar su pasantia, puedan acceder al programa que les permite contar con un auxilio económico de práctica mensual y afiliación a los subsistemas de seguridad social. ambos programas son operados con recursos del subsidio familiar.  
La Camara de Comercio de Armenia, Quindío reportó convenio con COMFECAMARAS y el BID (banco interamericano de desarrollo), el cual está orientado a personas entre 18 y 35 años de edad, en los componentes de fortalecieminto de los ecosistemas locales de emprendimiento, oferta de servicios empresariales y getión del conocimiento con el fin de fortalecer las competencias del emprendedor, ayudar al creciemiento y consolidación sostenible de la unidad empresarial y conectar esfuerzos, interese y sueños empresariales, con otras regiones para sacar negocios adelante; finalmente se reporta 634 empresas matriculadas con la ley 1780 del 2014.Dentro de la implementación del programa de gestión financiera (SOLIDIARIO), en el segundo trimestre de 2018, se han desarrollado las siguientes acciones:
* Se realizó adición y prorroga al convenio firmado entre el departamento del Quindío y la Cooperativa de Ahorro y Crédito cafetera COFINCAFE, permitiendo llegar a más beneficiados al programa SOLIDIARIO, cuyo objetivo es llegar e impactar a las personas que con regularidad  acceden a los populares créditos GOTA A  GOTA, brindándoles una gran oportunidad de acceder  a este convenio con una tasa  de vendedores, conductores y demás personas que estén inmersas en el llamado crédito  “gota a gota”.
* Se realizó la socialización del programa solidario en los diferentes municipios del departamento del Quindío (Armenia, Quimbaya, Montenegro, Córdoba, Filandia, Calarcá, La Tebaida, Circasia Y Génova).
* Se realizaron:
Solicitudes 289
Aprobadas 193
Negadas 96
* 271 unidades productivas apoyados financieramente a través de la colocación de crédito flexible "Solidiario".</t>
  </si>
  <si>
    <t>Se apoyaron a los sectores productivos como lo son el hortifructicultor, cafetero, lacteo y piscicola mediante las siguientes acciones para la preparación en la rueda de negocio:
1. Identificación de oportunidades de negocios.
2. Acuerdos comerciales.
3. Alistamiento de la oferta en temas de mercadeo, publicidad y promoción de los productos.</t>
  </si>
  <si>
    <t xml:space="preserve">Meta 38: 
Dentro del proceso de fortalecimiento a las rutas competitivas se tiene  un avance estimado de un 25% respecto a cada una de las rutas, para lo cual se han desarrollado las siguientes acciones:
Se prestó apoyo con clúster de cueros, se realiza análisis de necesidades y la inclusión de actores para el fortalecimiento del clúster. (Departamento, SENA, Cámara de Comercio, Universidad del Quindío, universidad Von Humboldt, alcaldía de Armenia, Alcaldía de Calarcá y comité de ganaderos)
Para las rutas competitivas de turismo (Tumbaga) y cafés especiales (Kaldia), se vine acompañando en la inclusión de actividades en el plan de acción de las dos rutas.
A partir del año 2016 se viene identificando sectores importantes dentro de las cadenas productivas del departamento, con potencial para implementar una ruta competitiva, dentro de esos procesos se ha identificado que la industria del mueble y la industria  gastronómica tienen las condiciones necesarias para conformarse como una ruta competitiva, se viene trabajando con los dos sectores para determinar cuál sería la alternativa más viable que garantice un proceso efectivo y permita su consolidación.
* Se iniciaron las mesas de trabajo de la Rura Tumbaga permitiendo la estructuración del plan de trabajo de la misma
Meta 43: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areas 8 unidades de emprendimiento
Meta 45:
Se apoyaron Unidades de emprendimiento de grupos poblacionales con enfoque diferencial mediante:
* Caracterización de emprendimientos en los barrios priorizados en los municipios del departamento, encontrando que: 6 en Calarcá, 3 en Génova, 1 en Quimbaya, 11 en Montenegro, 4 en Córdoba, 8 en Salento, 5 en Circasia, 5 en Armenia y 3 en La Tebaida.
* Se trabajó en la formulación de los proyectos productivos para victimas conflicto: Se han realizado 9 mesas de trabajo con representantes de las Secretarías de Turismo Industria y Comercio, Planeación, Agricultura, Interior y de la Mesa Departamental de Víctimas para la formulación del proyecto y su inscripción en el Banco de Proyectos de la Unidad Nacional de Víctimas.
* Se realizó caracterizacióm a 54 emprendimientos de grupos poblacionales con enfoque diferencial de los cuales 20 unidades fueron seleccionados para reslizar la fase de diagnóstico
* 10 unidades seleccionadas para realizar un acompañamiento de asistencia tecnica por parte de la secretaría.
* 10 unidades de emprendimiento apoyadas en la feria Expoartesanal 2018
* 20 unidades de emprendimiento apoyadas en la feria artesanal de Calarcá
* 5 unidades de emprendimiento apoyadas en la feria Expoeje café
* Se inicio en articulación con el DPS el programa de emprendimiento colectivo con una socialización del programa donde asistieron 32 representantes de diferentes asociaciones; se postularon 18 asociaciones productores, de las cuales 7 cumplen con requisitos a la fecha                                                                                                                                                                                                                                                                                                                      "LA SECRETARIA DE AGRICULTURA Se han apalancado 17 iniciativas rurales, con la realización de las siguientes acciones de apoyo: 
1.Apoyo jurídico requerido para el fortalecimiento de iniciativas productivas rurales existentes en el Departamento.
2.Formulado y realizado  seguimiento de los proyectos y metodologías MGA WEB, formatos de Ministerio, ONG’s, Agencias de Desarrollo y demás entidades pertinentes.                                                                                                                                                                                                                                            3. Generación de alternativas y estrategias administrativas, financieras y ténicas segun el caso para los productos elaborados a las 36 Asociaciones, emprendimientos y empresas.                                                                                                                             
4. Jornadas de trabajo temas de postcosecha y alistamiento de la oferta.                                                                                                                                         5. Seguimiento a las asociaciones, emprendimientos e iniciativas rurales apalancadas por la dirección de emprendimiento rural durante las vigencias anteriores.                                                                                                                                                                                                 
6. Desarrollo de estrategias de marketing .                                                                                                                       
7. Elaboración del borrador de  un portafolio de productos y servicios de las  asociaciones, emprendimientos y/o empresas rurales beneficiadas para promoción y difusión de los mismos.
8.Identificación de oportunidades de negocios y acuerdos comerciales."
</t>
  </si>
  <si>
    <t xml:space="preserve">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48 iniciativas y se da inicio al proceso de selección de iniciativas a apoyar.
Para el apoyo de unidades de emprendimiento para jóvenes emprendedores, se viene adelantando el proceso de caracterización y selección de las iniciativas, realizando diagnóstico de los productos a comercializar, canales de distribución, precios, infraestructura y recurso humano.
*Se caracterizaron y se seleccionaron 17 iniciativas y emprendimientos a las cuales se les realizará el proceso de intervención y proceso 
* Se aplicó el formato Diagnóstico a 10 unidades de emprendimiento
* Se intervinieron en diferentes áreas 8 unidades de emprendimiento* Participación 2 unidades de emprendimiento en Expocamello 2018
* Apoyo en la participación de 11 emprendedores en Agroexplora 2018
* Asistencia técnica a 8 emprendimientos en creación a Fan Page, Páginas Web y E-mails.
empleo:
* Se realizaron acercamientos con la Dirección Territorial del Ministerio del Trabajo con el objetivo de articular actividades y acciones en el marco del Acuerdo Territorial Para la Promoción del Empleo del cual hace parte esta entidad, adicionalmente se realizó articulación con la secretaria técnica de la subcomisión de política salarial con el fin de programar y ejecutar capacitaciones y talleres en temas pertinentes para el territorio; entre estas capacitaciones están: Formalización laboral, Fortalecimiento de las normas en Seguridad y Salud en el Trabajo. 
* Por medio de la ejecución del convenio J074 se realizó 98 registros de hojas de vida, 129 actualizaciones y 227 colocaciones en la plataforma de la Agencia Pública de Empleo de los contratistas de la secretaria de Interior, Infraestructura y planeación. 
* Se participó en la micro rueda del Día Internacional de la Mujer, realizada en el centro comercial Unicentro mediante el convenio J074 con la Alcaldía de Armenia, SENA y Gobernación del Quindío, donde participaron 9 empresas de la región, se ofertaron 67 vacantes y se realizó registros de hojas de vida, orientación y aplicación a las diferentes ofertas laborales a 27 dentro de las cuales se encontraban 4 en condición de migrantes Venezolanos.  
* En la ejecución del convenio J074 con Alcaldía, SENA y Gobernación del Quindío se participó en la rueda de empleo con el aula Móvil de SENA realizada del 12 al 17 de Marzo en los municipios de Armenia, Calarcá, Montenegro, Filandia y Tebaida, donde se proporcionó orientación, registro de hojas de vida y aplicación a las diferentes vacantes ofertadas (105) a 102 ciudadanos de los diferentes municipios antes mencionados incluidos 9 migrantes Venezolanos."
• En la ejecución del convenio J074 con Alcaldía, SENA y Gobernación del Quindío se inscribieron 1107 personas, se realizaron 1198 colocaciones y se publicaron 1419 vacantes de los cuales 451 son hombres y 656 son mujeres
• Se han realizado 6 capacitaciones en temas  de inclusión laboral a 90 personas
</t>
  </si>
  <si>
    <t>La Secretaria de Salud Departamental realizo acciones de asesoria y asistencia tecnica a los 12 municipio en la Estrategia Nacional de Servicios de Salud Amigables y el Modelo de veeduría social juvenil a los servicios de salud amigables para adolescentes y jóvenes, este proceso incluye:
• Capaciacion al sector salud de los 12 municipios del Departamento.
•Visita de asesoría y asistencia técnica a las 12 ESE de primer nivel de atención del Departamento, en el proceso de fortalecimiento de los servicios amigables y el desarrollo de las veedurías sociales juveniles</t>
  </si>
  <si>
    <t>Se fortalecieron los 54 Comités de Convivencia Escolar en las Instituciones Educativas Oficiales, en los 11 municipios.  Proceso que continua durante la vigencia del año escloar, a través de la Intervención de profesionales, quienes hacen acompañamiento permanente, en aras de mejorar y mantener los ambientes de convivencia escolar en favor del desarrollo integral y el aprendizaje de los estudiantes.</t>
  </si>
  <si>
    <t xml:space="preserve">La secreataria de salud departamental realizo el taller regional para la presentación, analisis y revisión de la Politica Nacional de Salud Mental en conjunto con el Ministerio de Salud y Protección Social, para ello se convoco a los 12  municipios y organizaciónes departamentales y a los Departamentos de Caldas, Risaralda, Antioquia, Valle y Tolima, se conto con un aproximado de  100 personas participantes en el proceso, es de anotar que tambien se socilizo el Conpes de salud mental. Por lo que el Departamento se encuentra a la espera de los lineamiento finales para realizar el proceso de adopción de la misma.
De igual forma la Secretaria de Salud Departamental constituyo el Consejo Departamental de Salud Mental y ha asumido la secretaria tecnica y el equipo interdisciplinario y los ha establecido a traves de resolucion 292 y 293 del mes de marzo, que permitira operativizar la adopción de la politica en el departamento.
La Secretaria de Salud Departamental cuenta con el sistema de vigilancia epidemiologica que le permite realizar seguimiento  a los casos reportados por intento de suicidio que llegan a los servicios de urgencia, es asi que la dimension de convivencia social y salud mental  realiza seguimiento a los casos reportados en menores de edad, gestantes y reincidentes a través de visita domiciliaria, gestion del riesgo a través de eps, comisarias de familia, y se trabaja de manera articulada con los orientadores del departamento, los planes locales de salud .
</t>
  </si>
  <si>
    <t>Se realizo gestion de riesgo mediante seguimiento a caso reportados por violencia intrafamiliar menores de edad, gestantes, reincidentes y poblacion vulnerable. Ademas se brindo asesoria y asistencia tecnica en getion para la gestion para la formulacion de un proyecto conjunto en acompañamiento con el Ministerio del Interior, Ministerio de Salud y la  UNODC (Naciones Unidas contra droga y el delito) entre Montenegro, Salento y Calarca para abordar problematicas de suicidio, violencia intrafamiliar y consumo de SPA.
Para la implementación de la política pública de equidad de género y mujer se están realizando actividades tales como: Asistencia Técnica  a los 12 municipios del departamento en cuanto a la conformación y consolidación de espacios de participación como lo son los consejos comunitarios de mujeres, a través de visitas y realización de talleres de socialización de política pública de género y rutas de atención. De igual forma se realizó una feria de mujeres emprendedoras y empresarias, con la participación de 42 mujeres como resultado de esta actividad se logró el fortalecimiento de los procesos de emprendimiento que vienen desarrollando las mujeres de los municipios de Buenavista, Filandia, Circasia, Córdoba, Calarcá, Montenegro y Armenia,  dándole así cumplimiento al componente de fortalecimiento productivo de la política pública de equidad de género. Se conformó el comité regional de mecanismos de género, el cual tiene como objetivo realizar, asistir metodológicamente para el abordaje de planes y proyectos encaminados a la equidad de género, entre los departamentos de Caldas, Quindío y Risaralda. Se realizó un comité institucional para el seguimiento a la política pública de equidad de género con los actores que intervienen  de la política con el fin de realizar un plan de acción para el cumplimiento de las metas allí establecidas. Se realizó el reporte del último trimestre de la vigencia 2017 de seguimiento al plan indicativo de la política pública de equidad de género. Se está realizando el proceso de conformación de una red departamental de mujeres cafeteras, a través del fortalecimiento asociativo que permita promover la generación de ingresos y el emprendimiento de las mujeres cafeteras, actualmente se encuentran constituidas legalmente Buenavista, Pijao, Córdoba, Filandia y en proceso de conformación los municipios de Circasia y Quimbaya. 
Se han beneficiado directa e indirectamente  536 mujeres</t>
  </si>
  <si>
    <t xml:space="preserve">Capacitaciones dirigidas a jóvenes de grados 10 y 11 de las Instituciones educativas de los doce municipios, además de instituciones de estudios superiores del departamento.
Para garantizar la articulación institucional para la prevención a las violaciones DDHH e infracciones al DIH en los 12 municipios del Departamento, la dirección de protección de los derechos y atención a la población ha adelantado capacitaciones en DDHH en los municipios de Calarcá, La Tebaida y Armenia, impactando a ochenta y cinco (85) personas en los municipios mencionados.  </t>
  </si>
  <si>
    <t>En los 12 municipios se realizaron procesos orientados al desarrollo de la política Nacional, la cual está establecida para realizar acciones en las estrategias de abordaje integral de la mujer antes, durante y después del evento obstétrico, Salud Sexual y Reproductiva (SSR) de adolescentes y jóvenes, abordaje integral de las violencias de género y violencias sexuales incluyendo colectivos LGTBI y acceso universal a prevención y atención integral en ITS-VIH/SIDA con enfoque de vulnerabilidad.</t>
  </si>
  <si>
    <t>Para mejorar la competitividad del Quindío como destino turístico , se continuó con los siguientes proyectos:    
1. Clúster (Naturaleza y Salud y Bienestar); se apoyó en el desarrollo de los ajustes realizados al proyecto: “Fortalecimiento del Clúster de turismo de Salud y Bienestar del Quindío a través de procesos de innovación para el acceso a nuevos mercados nacionales e internacionales”. Convocatoria: CLUS2-17. Debido a que el proyecto tuvo que ser radicado nuevamente ante Innpulsa Colombia el 26 de marzo de 2018.                                                                                                                    
2. Plan Estratégico de Turismo (Se encuentra en proceso de validación)                                                           
3. Proyecto de Turismo Responsable (Mediante las campañas de formalización y de prevención de ESCNNA Explotación sexual Comercial de niños, niñas y adolescentes); se realizan campañas de capacitación y sensibilización de conducta a todos los prestadores de servicios turísticos; entre ellos balseros, operadores turísticos de cabalgatas y establecimientos de alojamientos de hospedaje. Alianzas realizadas con Corpocultura, Policia de Turismo, Municipio de Armenia, Quimbaya y Buenavista para impactar a los jóvenes por medio de las campañas de turismo responsable.</t>
  </si>
  <si>
    <t>meta 114: Se apoyaron veintidos  (22) proyectos y/o actividades de formación, difusión, circulación, creación, investigación, planeación y de espacios para el disfrute de las artes así: 
Dos (2) proyectos, en ejecución, por parte de la Asociación de Músicos Profesionales del Quindío, con el propósito de apoyar las escuelas de formación de los diferentes municipios y realizar conciertos institucionales, didácticos, turísticos y de gala requeridos por el departamento.
Un (1) Proyecto, de exposiciones en artes visuales. 
Dieciocho (18) Proyectos de formación que integran las Primarias Artísticas que  han incorporado a su plan de estudios áreas como música y danza en  instituciones educativas.  Igualmente, se adelantan procesos de formación impartidos en las Casas de la Cultura en àreas como teatro y artes plàsticas, logrando cobertura en todo el territorio quindiano.
Un (1) Proyecto para financiaciòn y promociòn de eventos en todo el departamento del Quindìo.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inofrmación solicitada a la Secretaría de Famillia</t>
  </si>
  <si>
    <t xml:space="preserve">                                                                                                                                                                                                                        Meta: 115
A la fecha el proceso de Concertaciòn se encuentra en etapa de adjudicaciòn de recursos. Se beneficiaron veintiocho (28) proyectos.
Meta: 116
A la fecha el  programa departamental de Estímulos a la Investigación, Creación y Producción Artística y Cultural se encuentra en proceso de adjudicaciòn de recursos. Se benefiaràn dieciseis (16) proyectos.   Información extraida del POAI corte 30 de septiembre teniendo en cuenta que por medio de oficio con radicado SFAM-100-1364 de fecha 18 de octubre de 2018  y recibido el 23 de octubre de 2018, el cual a la fecha de diligenciamiento (22 de noviembre de 2018) no ha sido allegada a la información solicitada a la Secretaría de Famillia</t>
  </si>
  <si>
    <t>Meta: 117
A la fecha la convocatoria de emprendimiento cultural se encuentra en proceso de adjudicaciòn de recursos. Se beneficiaron dos (2) proyectos de emprendimiento.
Meta: 119
En el Apoyo a proyectos y/o actividades en gestión, investigación,  protección, divulgación y salvaguardia del patrimonio y diversidad cultural se han adelantdo los siguientes procesos
*Un (1) proyecto de divulgación y salvaguardia del patrimonio y diversidad cultural, consistente en la elaboración de murales para la difusión del Paisaje Cultural Cafetero (PCC) en el Corregimiento de La Virginia del municipio de Calarcá Quindío. 
*Un (1) proyecto para realizar encuentros de Vigias del Patrimonio del departamento del Quindìo.
*Una (1) actividad de formaciòn para el fortalecimiento de fiestas y celebraciones tradicionales de los municipios del Quindìo.                  
*Un (1) proyecto para consolidar el Centro de Documentaciòn del Patrimonio Cultural. Información extraida del POAI corte 30 de septiembre teniendo en cuenta que por medio de oficio con radicado SFAM-100-1364 de fecha 18 de octubre de 2018 recibido el 23 de octubre de 2018 el cual a la fecha de diligenciamiento (22 de noviembre de 2018) no ha sido allegada a la inofrmación solicitada a la Secretaría de Famillia</t>
  </si>
  <si>
    <t>La Oficina Departamental de Juventud cuenta con personal encargado de socializar, verificar la implementación y realizar talleres tendientes a fortalecer y dar cumplimiento a la política pública departamental de juventud adopatada por medio de la ordenanza 032 del 2014.</t>
  </si>
  <si>
    <t>Reporte Universidad Von Humbolt: La Facultad de Ciencias Humanas realizo prácticas en instituciones públicas y privadas atendiendo población de niños y adolescentes
Reporte Universidad del Quindío:
Desde el 2016 la Universidad del Quindío desarrollo los siguientes proyectos de investigación enfocados a las dinámicas juveniles así: 
1) LO AMBIENTAL EN EL PENSAMIENTO DE JÓVENES UNIVERSITARIOS: una experiencia en universidades de Colombia, Bolivia y Ecuador.
2)  Significado del embarazo desde la mirada de las adolescentes
3) Variables motivacionales de la clase de Educación Física en Colombia, España, Argentina y Brasil. Investigaciones que concluirán en el año 2018.
La Universidad del Quindío a través de la Vicerrectoría de Extensión y Desarrollo Social ha implementado acciones encaminadas a fortalecer la dinámica de la Educación Continuada. En coordinación con las Facultades, unidades administrativas y/o la Vicerrectoría, se ha mejorado la oferta de servicios de educación no formal dirigida a estudiantes, administrativos, docentes y/o egresados, desde la experiencia en formación y de acuerdo a las necesidades del entorno.
La Vicerrectoría de Extensión y Desarrollo Social, partiendo del compromiso adquirido por la Universidad en el proceso de implementación de nuevas plataformas, da inicio a la adaptación de todos estos recursos, en la modalidad educativa denominada Educación Continuada, con el fin de contribuir a la composición académica del paquete diverso que constituye la oferta de estas actividades. De manera que se pueda poner a disposición de los estudiantes y docentes la posibilidad de complementar, actualizar y suplir sus conocimientos en temas específicos, pero bajo una estructura reglamentada de educación no formal. De los 269 proyectos de extensión se identificaron 214 de educación continuada, lo cual equivale a un 79.6% del total.  De ellos se sacaron una serie de pilotos que sirvieron como soporte en el proceso de implementación del sistema, logrando culminar alrededor de 30 casos exitosos entre los que se puede destacar los Diplomados del Instituto de Bellas Artes, Inglés (Presencial, Sábados y Niños), Docencia Universitaria, Semillero Universitario y Prosaber, entre otros. Los eventos que mayor representatividad presentaron durante el 2017 corresponden en un 47.7% a Seminarios – Capacitaciones, el 27.6% a cursos y el 24.8% a Diplomados.
En la clasificación de cursos y diplomados el mayor porcentaje corresponde a la modalidad de extensión remunerada. De igual manera, se desarrolló propuesta para el desarrollo del Diplomado de Liderazgo y ciclo de eventos de desarrollo personal, liderazgo y emprendimiento, para ser desarrollados en la vigencia 2018.
Durante la vigencia 2017, el equipo profesional de la Unidad de Emprendimiento, Desarrollo Empresarial y Negocios – UEDEN-, ha realizado proceso de asesoría y consejería a 100 ideas de negocios, relacionadas con apuestas productivas de la región, para un total de 136 personas asesoradas.
El Centro de Estudios y Prácticas Pedagógicas y Sociales CEPAS es un laboratorio de práctica para todos los programas de la Universidad constituyéndose en una unidad de extensión y proyección social de la Universidad del Quindío, creado con el principal propósito de ser un espacio Socio-pedagógico que fortalecido desde el conocimiento, la investigación y las prácticas, beneficie el proceso integral de la población infantil y adolescente socialmente vulnerable, principalmente trabajadores en situación de peligro y desvinculados del conflicto armado, es por esto que en el 2017 la se atienden a los beneficiarios de cada modalidad mediante intervención interdisciplinaria individual, familiar y acompañamiento para resolver las situaciones que dieron origen para el ingreso al proceso administrativo de restablecimiento de derechos y se logró disminuir la deserción estudiantil de los beneficiarios de los programas.
En el 2017 se desarrolló una estrategia de prevención con la cual se busca contribuir a la generación de espacios de reflexión y acciones de promoción de entornos protectores con padres, madres, cuidadores, docentes y agentes educativos, como agentes de transformación y desarrollo social, que les permita comprender sobre la forma como se establecen sus dinámicas familiares se adaptan a los cambios propios de la dinámica familiar, reconocen sus capacidades y recursos para superar los desafíos que surgen y construyen relaciones armónicas y pacíficas.
Finalmentel, desde la Secretaria del Interior se cuenta con el observatorio del delito, el cual viene realizando acciones de investigacion con el Sistema de Responsabilidad Penal para Adolescentes.
Los grupos en formación estan conformados por personas adultas mayores de 23 años en temas de Administración Pública.</t>
  </si>
  <si>
    <t xml:space="preserve">Con relación al desarrollo de estrategias tendientes a promover la participación ciudadana:
• El departamento en el marco de la  realización de las elecciones legislativas del once (11) de marzo. Se realizó intervención en las emisoras comunitarias en cuyos programas radiales, se socializó la importancia de la participación democrática. Igualmente se socializaron el delito electoral y la forma de realizarlas ante la URIEL (Unidad de Recepción Inmediata para la Transparencia Electoral).
• En el marco de la Política Pública de discapacidad se brindo capacitación en participación ciudadana y control social a dos comités municipales de Circasia y Filandia.
• En el marco de la Política Pública de envejecimiento y vejez se brindó capacitación en participación ciudadana y control social, dirigida a adultos mayores en el CDC de la comuna siete (7) del municipio de Armenia.
• En el marco de la Política Pública de Niños, Niñas y Adolescentes se diseñó una metodología lúdica para realización de talleres acerca de la participación ciudadana con esta población en los municipios de Montenegro y Pijao beneficiado a una población de 86 Niños, Niñas y Adolescentes.  
• Se realizó reunión con los diferentes enlaces de las secretarias de la administración con el fin de articular acciones para la realización de la segunda semana de la participación. Programada del 28 mayo al 01 de junio del presente año.
• Realización de la Secretaria técnica de la Comisión para la Coordinación y Seguimiento de los procesos electorales en: Consulta popular minera del municipio de Córdoba, tres sesiones en los procesos de elecciones legislativas.        </t>
  </si>
  <si>
    <t>La Secretaría de Planeación Departamental reportó que durante el primer semestre del año 2017, el funcionamiento del Observatorio se desarrolló con el apoyo de pasantes y practicantes que sirvieron de apoyo en la revisión de elementos fundamentales para la reorientación del Observatorio de acuerdo con la meta de producto establecida en el Plan de Desarrollo. Para ello, se planeó en el primer semestre una revisión de los indicadores y variables de las Metas de Resultados y los problemas del departamento; así como la información cargada dentro del SIG Institucional, para contar con los elementos que harán parte del sistema de información del Observatorio. De esta forma, con el propósito de maximizar los recursos asignados para el proyecto, se tienen planeados su ejecución en el segundo semestre del año,  con el apoyo de un contratista en la consolidación de la información estadística y de los productos de la vigencia y a partir del mes de agosto se contó con el apoyo del ingeniero programador para el desarrollo del sistema de información.  además se socializó con plataformas de juventud y alcaldías todo lo atinente con Política Pública de juventud.</t>
  </si>
  <si>
    <t>Se realizó capacitacion  a 362  (mujeres y poblacion vulnerable) sobre el tema: Valores asociativos y trabajo en Equipo, el papel de la mujer en el desarrollo del campo, marcas y comercializacion, alianzas productivas y asociatividad  para el desarrollo de el campo, (Armenia), Inteligencia emocional, comercializacion, formacion para el trabajo y base para la expansion del liderazgo, (Cordoba), asociatividad como estrategia Asociativa, (Montenegro), Comercializacion, (Circasia),  Manejo de residuos sólidos y su aprovechamiento, Espiritu emprendedor y asociatividad en el trabajo (Calarca)</t>
  </si>
  <si>
    <r>
      <rPr>
        <sz val="12"/>
        <rFont val="Arial"/>
        <family val="2"/>
      </rPr>
      <t>A partir del Primer Trimestre del año 2018</t>
    </r>
    <r>
      <rPr>
        <sz val="12"/>
        <color theme="1"/>
        <rFont val="Arial"/>
        <family val="2"/>
      </rPr>
      <t>, la Secretaría de Educación Departamental viene atendiendo la población estudiantil programa que se sigue realizando  hasta  ahora en  el segundo trimestre del año 2019  se ejecutan  8 modelos flexibles:
Programa para jóvenes en extra edad y adultos - Media rural - Escuela nueva - A Crecer - Caminar en Secundaria - Post primaria - Flexible Pensar - Aceleración del aprendizaje
68: A través de los diferentes ciclos de la educación adulta ofrecidos por la Secretaría de Educación Departamental, durante la vigencia  se atendieron en promedio 2539 personas de la población adulta del departamento.   Información extraída del  Sistema de Información de Matriculas -SIMAT-
69:Se viene implementando la estrategia que ha permitido disminuir la tasa de analfabetismo en los municipios del Departamento, La secretaria de educación se encuentra en el proceso de consolidación de matricula y búsqueda de adultos.
72:Se han atendido un total de 199 menores y/o adultos que se encuentran en riesgo social en conflicto con la ley penal,  vinculándose académicamente así: 
* 72 jóvenes en la sede educativa la primavera (privados de la libertad), de Montenegro, en cada uno de los niveles en que se encuentran, SRPA . 
*  18  jóvenes matriculados con  medida no privativa en el Instituto Calarcá y  77   niñas, niños, adolescentes y jóvenes en  protección. 
* 32 niñas en el programa de protección en la I.E San Vicente de Paul  de Génova.
Se realizo capacitación en la estrategia pedagógica al grupo de docentes y se esta organizando el sistema de evaluación. 
73:Se ha dado inicio a la implementación del Plan de caracterización y atención de la población en condiciones especiales y excepcionales en el Departamento, mediante el apoyo en la asistencia técnica, seguimiento y control de los procesos desarrollados en la atención  de los estudiantes de los establecimientos Educativos Oficiales de los once (11) Municipios no certificados del Departamento del Quindío que reportan matriculas como estudiantes con Discapacidad, con capacidades  o con talentos excepcionales,.   Se ha realizado asesoría y asistencia técnica pedagógica a instituciones educativas que presentan estudiantes con discapacidad y donde se encuentran vinculados docentes de apoyo pedagógico; así mismo se ha realizado asesoría y orientaciones a docentes de aula frente a la actual norma 1421 y sus lineamientos, en estrategias del DUA (Diseño Universal del Aprendizaje) y en la ejecución del PIAR (Plan de Ajustes Razonables).</t>
    </r>
  </si>
  <si>
    <t xml:space="preserve">Es de aclarar que estos indicadores son propios de las instituciones de Educación Superior, si embargo la SED aporta a través del programa de alimentación escolar universitaria a contrarrestar la deserción en el nivel superior.
Meta 106: Para la implementación del Programa de Alimentación Escolar Universitario PAEU, se dio inicio al proceso precontractual del convenio de asociación celebrado entre el departamento del Quindío y la fundación providencia 2000 de acuerdo al calendario Académico de la Universidad del Quindío, de igual forma la ESAP ejecuta su plan de    Monitorias académicas, en asignaturas como matemáticas, estadísticas, contabilidad gubernamental y matemática financiera ayudando a 100 jovenes a reafirmar sus conocimientos en cada semestre </t>
  </si>
  <si>
    <t>El programa ematernidad segura, teniendo en cuenta la misionalidad, ha realizdo proceso de empoderamiento al grupo de adolescentes y mujeres mayores de 20 años a través de la sensibilización y orientaciónen  derechos sexuales  y reproductivos, contemplados en la Política Pública tales como: planificación familiar, consulta preconcepcional, interrupción voluntaria del embarazo, control prenatal, NO vionalencia obstétrica, atención oportuna, efectiva, con calidad humanizada, atención del parto humanizado, atención del puerperio; contempladas en la Ley 1751 de 2015 y la Resolución 3280 AÑO 2018-*                                                                                                                                                                                                                                                                                                       Se realiza asistencia técnica y evaluación a las ESE de primer nivel en la Estrategia Nacional de Servicios de Salud Amigables para Adolescentes y Jóvenes, rutas de atención diferenciada, redes sociales, comunitarias y veedurías juveniles. 
* durante el segundo trimestre del 2019 Se realizaron  análisis trimestral  del comportamiento del evento de VIH, TRASMISIÓN MATERNO INFANTIL DE VIH y HEPATITIS VIRALES en donde se identificaron hallazgos frente a la calidad de la atención de acuerdo a los seguimientos individuales de casos; para lo anterior se realiza seguimiento y gestión del riesgo a nivel institucional (IPS, EPS)
* Se realiza asistencia técnica y evaluación a la gestión del riesgo en salud de las EAPB, ESE y Programas regulares en la estrategia de acceso universal a la prevención y atención integral en IT-VIH/SIDA.
* Se realiza seguimiento a las IPS y centros de atención en la  gestión del riesgo en salud a personas que se inyectan drogas, en la estrategia de acceso universal a la prevención y atención integral en IT-VIH/SIDA.
* Se desarrollar acciones encaminadas a dar respuesta al plan nacional de actividades colaborativas TB/VIH involucrando todos los actores del SGSSS y la sociedad civil.</t>
  </si>
  <si>
    <t xml:space="preserve">El programa ematernidad segura, teniendo en cuenta la misionalidad, ha realizdo proceso de empoderamiento al grupo de adolescentes y mujeres mayores de 20 años a través de la sensibilización y orientaciónen  derechos sexuales  y reproductivos, contemplados en la Política Pública tales como: planificación familiar, consulta preconcepcional, interrupción voluntaria del embarazo, control prenatal, NO vionalencia obstétrica, atención oportuna, efectiva, con calidad humanizada, atención del parto humanizado, atención del puerperio; contempladas en la Ley 1751 de 2015 y la Resolución 3280 AÑO 2018-* </t>
  </si>
  <si>
    <t xml:space="preserve">Se suscribió el Convenio No. 270 de 2019 con Coldeportes, se tiene implementado el programa "Palpita Quindío" donde se realizan actividades físicas saludables y productiva en el Departamento del Quindío, se están atendiendo los municipios de Armenia, Calarcá, Filandia, Circasia, La Tebaida, Quimbaya, Salento, Montenegro, Buena Vista Córdoba , Pijao , Córdoba, Génova </t>
  </si>
  <si>
    <t xml:space="preserve">Meta 188:  La Secretaría de Familia a través de la Oficina de Juventud, ha venido implementando dos estrategias (Barrismo Social y Dragones de Papel) donde se han realizado las siguientes actividades:
A. Dragones de papel: se ha implementado la estrategia de prevención al ingreso y no reincidencia al Sistema de Responsabilidad Penal para Adolescentes por medio de sesiones educativas en la I.E Rufino centro y SENA en el municipio de Armenia, I.E tecnológico en Calarcá y I.E Santa Teresita  en La Tebaida, además de la realización de dos cine foros en el Barrio la pista de Montenegro, barrio la Universal de Armenia, Pijao y La Virginia
B. Barrismo Social: se han realizado seis jornadas pedagógicas al interior de la Barra Artillería Verde Sur  en Barrio nuevo armenia, la esperanza, Quintas de las Palmas, Parque Uribe, plaza de bolívar de armenia y Pijao como medio y mecanismo de cambio al interior de las barras futboleras promoviendo el respeto, la tolerancia y resolución pacífica de conflictos, además se realizó una jornada de movilización social de carácter restaurativo con los integrantes de la barra Artillería Verde Sur en el Municipio de Armenia con jóvenes del sector del Parque Uribe, adecuando el parque infantil para el uso y goce de los niñas y niños del sector, El evento tiene como propósito ejercer acciones restaurativas de la Barra Artillería Verde Sur con la sociedad resignificando el concepto barrista, además de fomentar las buenas prácticas al interior de este grupo juvenil, finalmente 6 realizaron seis jornadas de re significación del concepto barrista en Instituciones educativas Antonio Nariño y Gabriela Mistral de La Tebaida, Santa María Goretti e instituto Montenegro, San Bernardo en Calarcá e Instituto San Bernardo en Barcelona  y del Departamento del Quindío, donde se promovió el Barrismo social como una práctica restaurativa (Información suministrada del Seguimiento a Plan de Desarrollo "En Defensa del Bien Común 2016-2019" reportado por Secretaría de Familia- 2019).                                                                                                                                                                                                                     
</t>
  </si>
  <si>
    <t>La ejecución de la Política HAZ PAZ o la que hace sus veces es de liderazgo y responsabilidad de la Secretaría de Familia, el ICBF en su proceso de corresponsabilidad implementa acciones que contribuyen al fortalecimiento de la familia y la construcción de paz, es por ello por lo que durante la vigencia ha desarrollado los programas de FAMILIAS CON BIENESTAR PARA LA PAZ, GENERACIONES CON BIENESTAR, GENERACIONES RURALES CON BIENESTAR y GENERACIONES ÉTNICAS CON BIENESTAR.  Para la vigencia 2019 se proyectó una atención en cupos de población de 6370 usuarios y al cierre del 30 de junio se ha logrado una atención de usuarios de 7349 para una inversión total de $ 297,683,337                                                                                                                                                                                                                                                                                                                                                                                                                                                                                                                                                                                                                                                                                                                                                                                                                                                                                                                                                                                                                                                                                                                                                                                                Meta 197: la Secretaría de Familia a través de la Oficina de la Equidad de la Mujer ha realizado asistencia técnica a los entes territoriales para el abordaje integral de rutas de atención para prevenir y proteger las mujeres de cualquier tipo de violencia.                                                                                                                                                                                                                                                                                                                                                                                                                                          Así mismo, se realizó convocatoria para el desarrollo del consejo departamental de mujeres y  una convocatoria para la conformación de la red de mujeres empresarias y emprendedoras.                                                                                                                                                                                                                                                         Por último, para dar cumplimiento, se desarrolló una feria empresarial de mujeres emprendedoras en el marco del día internacional de la mujer (Información suministrada del Seguimiento a Plan de Desarrollo "En Defensa del Bien Común 2016-2019" reportado por Secretaría de Familia- 2019).</t>
  </si>
  <si>
    <t xml:space="preserve">El ICBF tiene la modalidad de atención "Hogar Tutor" es una modalidad de atención para los niños, niñas y adolescentes desvinculados de grupos armados organizados al margen de la ley, en la cual, una familia seleccionada y capacitada, los acoge voluntariamente y se compromete a brindarles el cuidado y atención en sustitución de su familia de origen, para la presente vigencia del segundo trimestre del año 2019 se proyectó una atención de 50 cupos, de los cuales se ha realizado una atención de 47 cupos durante lo corrido del primer semestre.                                                                                                                                                                                                                                                                                                                 </t>
  </si>
  <si>
    <t>Actualmente la secretaría de familia a través de la oficina de juventud, lidera el sistema departamental de juventud el cual está conformado por 12 enlaces de juventud y 12 plataformas. Finalmente la oficina de juventud con el propósito de dar cumplimiento a la ley 1885, ha realizado acompañamiento y asistencia técnica a la plataforma departamental de juventud y ha citado en dos sesiones, a la comisión de concertación y decisión.</t>
  </si>
  <si>
    <t xml:space="preserve">En cuanto a la Política Pública de Juventud, se encuentra en proceso de ajuste con el objetivo de corregir las inconsistencias técnicas encontradas en el documento e implementar las modificaciones pertinentes. </t>
  </si>
  <si>
    <t xml:space="preserve">La estrategia de Participación Ciudadana se encuentra en ejecucion; sin embargo,  en el segundo trimestre de 2019 no se han presentado modificaciones o avances de la estretagia. </t>
  </si>
  <si>
    <t>A través de alianzas con Institucion de Educación Superior, se conformaron dos  grupos de jovenes mayores de 18 años que iniciaron programas profesionales en administracion publica; por lo cual  se estan ejecutando recursos propios por  103.673. 935 .</t>
  </si>
  <si>
    <t xml:space="preserve">Existen doce plataformas de juventud Municipales y una departamental, que tienen como función la veeduría y control social de Políticas Públicas, Planes de Desarrollo, entre otros. Actualmente, se encuentra en ejecucion. </t>
  </si>
  <si>
    <t xml:space="preserve">En el Departamento existe un Observatorio Social, en donde se realizan estudios de las dinámicas sociales de jóvenes , el cual se encuentra en ejecucion. </t>
  </si>
  <si>
    <t>La Secretaría de Familia a través de la Oficina de Juventud, ha realizado dos Asambleas Departamentales de Juventud, donde se rindió cuentas de las acciones realizadas desde el departamento</t>
  </si>
  <si>
    <t>Se evidencia que cada Municipio,  cuenta con Casas de la Juventud provistos para el desarrollo de esta población, brindado desde las administraciones; sin emabrgo, se han acondicionado casas de la cultura y otros centros, para tales fines. De igual forma, la oficina de juventud del departamento ha venido realizando encuentros con plataformas municipales alrededor de proyectos de utilización y mejoramiento de casas de la juventud.</t>
  </si>
  <si>
    <t>El responsable no dio informacion, sobre actualizacion, progreso o modificacion para el segundo trimestre del año 2019.</t>
  </si>
  <si>
    <t xml:space="preserve">En el segundo tromnestre del año 2019 se  han apoyado 9 ligas deportivas para garantizar la participación en eventos federados así: 1.Levantamiento de pesas, 2.Futbol de salón, 3.Triatlón, 4.Limitados Físicos, 5. Bolo, 6. Hapkido, 7. judo 8. Limitados visuales y 9. limitados Auditivos, se encuentra en ejecucion. </t>
  </si>
  <si>
    <t>Se está a la espera de la unificación de la elección  por parte de la autoridad electoral de los CMJ y los CDJ a nivel nacional.</t>
  </si>
  <si>
    <t xml:space="preserve">Se han  realizado dos Asambleas Departamentales de juventud y en cada municipio se han realizado las respectivas asambleas de juventud </t>
  </si>
  <si>
    <t>Recursos Programados 2018</t>
  </si>
  <si>
    <t>Recursos Ejecutados 2018</t>
  </si>
  <si>
    <t>Recursos Programados 2019</t>
  </si>
  <si>
    <t>Recursos Ejecutados 2019</t>
  </si>
  <si>
    <t xml:space="preserve">Para la implementación  de la estrategia de prevención del consumo de sustancias psicoactivas  (SPA):
A. Se  realizaron  jornadas de ocupación del tiempo libre en La Tebaida, Salento, Pijao, Armenia,  Calarcá, Montenegro. 
B. Se realizó evento académico orientado a jóvenes del Departamento “JÓVENES CONSTRUYENDO PREVENCIÓN”, capacitándolos en competencias y habilidades idóneas para impactar positivamente sus entornos buscando mitigar el consumo de Sustancias psicoactivas, en este evento se generaron propuestas de implementación de actividades para la prevención del consumo de SPA, las cuales se radicaron en las 12 alcaldías municipales del Departamento. En este evento se impactaron aproximadamente 200 jóvenes de manera directa y se espera que estos jóvenes intervengan sus entornos impactando cada uno 5 jóvenes más.
D. Asistencia técnica y apoyo a la implantación en los municipios del departamento del Quindío exceptuando la plataforma y enlace de juventud de Filandia.
E. Se impactaron 4 Instituciones Educativas con la estrategia ZOE (Zona de orientación escolar) </t>
  </si>
  <si>
    <t>Se realizaron un total de 11 Asambleas Juveniles, al momento, dos Departamentales y 6 en los municipios de Armenia, Calarcá, Córdoba, La Tebaida, Montenegro,  Salento,  Buenavista,  Filandia  y Circasia, respectivamente. Y dos asambleas departamentales cumpliendo con lo establecido en el estatuto de ciudadanía juvenil</t>
  </si>
  <si>
    <t xml:space="preserve">$                 - </t>
  </si>
  <si>
    <t>$                           -</t>
  </si>
  <si>
    <t>$70.000.000
$38.000.000</t>
  </si>
  <si>
    <t>$0
$35.601.442</t>
  </si>
  <si>
    <t xml:space="preserve">Con el propósito de implementar la Estrategia de prevención de consumo de SPA, se realizó  el evento académico donde se beneficiaron aproximadamente 200 jóvenes con competencias y habilidades para ejercer prevención de consumo de sustancias psicoactivas en sus entornos; además se capacitaron 23 líderes estudiantiles de la I.E Rufino centro en materia de prevención del consumo de SPA el encargado no envió información para actualizar la matriz al segundo trimestre del año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</si>
</sst>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 #,##0_);_(&quot;$&quot;\ * \(#,##0\);_(&quot;$&quot;\ * &quot;-&quot;_);_(@_)"/>
    <numFmt numFmtId="165" formatCode="_(* #,##0_);_(* \(#,##0\);_(* &quot;-&quot;_);_(@_)"/>
    <numFmt numFmtId="166" formatCode="_(&quot;$&quot;\ * #,##0.00_);_(&quot;$&quot;\ * \(#,##0.00\);_(&quot;$&quot;\ * &quot;-&quot;??_);_(@_)"/>
    <numFmt numFmtId="167" formatCode="_(* #,##0.00_);_(* \(#,##0.00\);_(* &quot;-&quot;??_);_(@_)"/>
    <numFmt numFmtId="168" formatCode="_-* #,##0.00\ _€_-;\-* #,##0.00\ _€_-;_-* &quot;-&quot;??\ _€_-;_-@_-"/>
    <numFmt numFmtId="169" formatCode="_([$$-240A]\ * #,##0.00_);_([$$-240A]\ * \(#,##0.00\);_([$$-240A]\ * &quot;-&quot;??_);_(@_)"/>
    <numFmt numFmtId="170" formatCode="0.0%"/>
    <numFmt numFmtId="171" formatCode="&quot;$&quot;#,##0"/>
    <numFmt numFmtId="172" formatCode="_(* #.##0.00_);_(* \(#.##0.00\);_(* &quot;-&quot;??_);_(@_)"/>
    <numFmt numFmtId="173" formatCode="_(* #,##0_);_(* \(#,##0\);_(* &quot;-&quot;??_);_(@_)"/>
    <numFmt numFmtId="174" formatCode="_-&quot;$&quot;* #,##0_-;\-&quot;$&quot;* #,##0_-;_-&quot;$&quot;* &quot;-&quot;_-;_-@_-"/>
    <numFmt numFmtId="175" formatCode="_ [$€-2]\ * #,##0.00_ ;_ [$€-2]\ * \-#,##0.00_ ;_ [$€-2]\ * &quot;-&quot;??_ "/>
    <numFmt numFmtId="176" formatCode="_(&quot;$&quot;\ * #,##0_);_(&quot;$&quot;\ * \(#,##0\);_(&quot;$&quot;\ * &quot;-&quot;??_);_(@_)"/>
    <numFmt numFmtId="177" formatCode="&quot;$&quot;\ #,##0"/>
  </numFmts>
  <fonts count="26">
    <font>
      <sz val="11"/>
      <color theme="1"/>
      <name val="Calibri"/>
      <family val="2"/>
      <scheme val="minor"/>
    </font>
    <font>
      <sz val="11"/>
      <color theme="1"/>
      <name val="Calibri"/>
      <family val="2"/>
      <scheme val="minor"/>
    </font>
    <font>
      <sz val="11"/>
      <color theme="1"/>
      <name val="Arial Narrow"/>
      <family val="2"/>
    </font>
    <font>
      <sz val="11"/>
      <name val="Arial Narrow"/>
      <family val="2"/>
    </font>
    <font>
      <b/>
      <sz val="16"/>
      <color theme="0"/>
      <name val="Arial"/>
      <family val="2"/>
    </font>
    <font>
      <b/>
      <sz val="10"/>
      <color theme="1"/>
      <name val="Calibri"/>
      <family val="2"/>
      <scheme val="minor"/>
    </font>
    <font>
      <b/>
      <sz val="10"/>
      <color theme="1"/>
      <name val="Arial Narrow"/>
      <family val="2"/>
    </font>
    <font>
      <sz val="10"/>
      <color indexed="8"/>
      <name val="Arial"/>
      <family val="2"/>
    </font>
    <font>
      <b/>
      <sz val="11"/>
      <color theme="1"/>
      <name val="Calibri"/>
      <family val="2"/>
      <scheme val="minor"/>
    </font>
    <font>
      <sz val="10"/>
      <color theme="1"/>
      <name val="Calibri"/>
      <family val="2"/>
      <scheme val="minor"/>
    </font>
    <font>
      <sz val="10"/>
      <color indexed="8"/>
      <name val="Calibri"/>
      <family val="2"/>
      <scheme val="minor"/>
    </font>
    <font>
      <sz val="11"/>
      <name val="Arial"/>
      <family val="2"/>
    </font>
    <font>
      <sz val="10"/>
      <name val="Arial"/>
      <family val="2"/>
    </font>
    <font>
      <sz val="10"/>
      <name val="Calibri"/>
      <family val="2"/>
      <scheme val="minor"/>
    </font>
    <font>
      <sz val="11"/>
      <color theme="1"/>
      <name val="Arial"/>
      <family val="2"/>
    </font>
    <font>
      <b/>
      <sz val="10"/>
      <color indexed="8"/>
      <name val="Calibri"/>
      <family val="2"/>
      <scheme val="minor"/>
    </font>
    <font>
      <b/>
      <sz val="12"/>
      <color theme="1"/>
      <name val="Calibri"/>
      <family val="2"/>
      <scheme val="minor"/>
    </font>
    <font>
      <sz val="10"/>
      <color theme="1"/>
      <name val="Arial"/>
      <family val="2"/>
    </font>
    <font>
      <sz val="11"/>
      <name val="Calibri"/>
      <family val="2"/>
      <scheme val="minor"/>
    </font>
    <font>
      <sz val="12"/>
      <name val="Arial"/>
      <family val="2"/>
    </font>
    <font>
      <sz val="11"/>
      <color indexed="8"/>
      <name val="Calibri"/>
      <family val="2"/>
      <scheme val="minor"/>
    </font>
    <font>
      <sz val="14"/>
      <color theme="1"/>
      <name val="Arial"/>
      <family val="2"/>
    </font>
    <font>
      <sz val="12"/>
      <color theme="1"/>
      <name val="Arial"/>
      <family val="2"/>
    </font>
    <font>
      <sz val="11"/>
      <color rgb="FFFF0000"/>
      <name val="Calibri"/>
      <family val="2"/>
      <scheme val="minor"/>
    </font>
    <font>
      <sz val="12"/>
      <color indexed="8"/>
      <name val="Arial"/>
      <family val="2"/>
    </font>
    <font>
      <sz val="11"/>
      <color theme="1"/>
      <name val="Calabri"/>
    </font>
  </fonts>
  <fills count="13">
    <fill>
      <patternFill patternType="none"/>
    </fill>
    <fill>
      <patternFill patternType="gray125"/>
    </fill>
    <fill>
      <patternFill patternType="solid">
        <fgColor theme="0"/>
        <bgColor indexed="64"/>
      </patternFill>
    </fill>
    <fill>
      <patternFill patternType="solid">
        <fgColor rgb="FF660066"/>
        <bgColor indexed="64"/>
      </patternFill>
    </fill>
    <fill>
      <patternFill patternType="solid">
        <fgColor rgb="FFFFCCFF"/>
        <bgColor indexed="64"/>
      </patternFill>
    </fill>
    <fill>
      <patternFill patternType="solid">
        <fgColor rgb="FFFFFF00"/>
        <bgColor indexed="64"/>
      </patternFill>
    </fill>
    <fill>
      <patternFill patternType="solid">
        <fgColor theme="5" tint="0.59999389629810485"/>
        <bgColor indexed="64"/>
      </patternFill>
    </fill>
    <fill>
      <patternFill patternType="solid">
        <fgColor rgb="FF0080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9"/>
        <bgColor indexed="64"/>
      </patternFill>
    </fill>
    <fill>
      <patternFill patternType="solid">
        <fgColor rgb="FF35CB39"/>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s>
  <cellStyleXfs count="12">
    <xf numFmtId="0" fontId="0" fillId="0" borderId="0"/>
    <xf numFmtId="9"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172" fontId="1" fillId="0" borderId="0" applyFont="0" applyFill="0" applyBorder="0" applyAlignment="0" applyProtection="0"/>
    <xf numFmtId="174" fontId="12" fillId="0" borderId="0" applyFont="0" applyFill="0" applyBorder="0" applyAlignment="0" applyProtection="0"/>
    <xf numFmtId="167" fontId="12" fillId="0" borderId="0" applyFont="0" applyFill="0" applyBorder="0" applyAlignment="0" applyProtection="0"/>
    <xf numFmtId="175" fontId="1" fillId="0" borderId="0"/>
    <xf numFmtId="167" fontId="12" fillId="0" borderId="0" applyFont="0" applyFill="0" applyBorder="0" applyAlignment="0" applyProtection="0"/>
    <xf numFmtId="166" fontId="1" fillId="0" borderId="0" applyFont="0" applyFill="0" applyBorder="0" applyAlignment="0" applyProtection="0"/>
  </cellStyleXfs>
  <cellXfs count="721">
    <xf numFmtId="0" fontId="0" fillId="0" borderId="0" xfId="0"/>
    <xf numFmtId="0" fontId="0" fillId="0" borderId="0" xfId="0" applyFill="1" applyAlignment="1">
      <alignment horizontal="justify" vertical="top"/>
    </xf>
    <xf numFmtId="0" fontId="0" fillId="0" borderId="0" xfId="0" applyFill="1" applyAlignment="1">
      <alignment horizontal="justify" vertical="top" wrapText="1"/>
    </xf>
    <xf numFmtId="10" fontId="2" fillId="0" borderId="1" xfId="0" applyNumberFormat="1" applyFont="1" applyFill="1" applyBorder="1" applyAlignment="1">
      <alignment horizontal="justify"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4" xfId="0" applyFont="1" applyFill="1" applyBorder="1" applyAlignment="1">
      <alignment vertical="center" wrapText="1"/>
    </xf>
    <xf numFmtId="0" fontId="0" fillId="0" borderId="1" xfId="0" applyFill="1" applyBorder="1" applyAlignment="1">
      <alignment horizontal="justify" vertical="top"/>
    </xf>
    <xf numFmtId="0" fontId="3" fillId="0" borderId="1"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0" borderId="1" xfId="0" applyFont="1" applyFill="1" applyBorder="1" applyAlignment="1">
      <alignment vertical="center" wrapText="1"/>
    </xf>
    <xf numFmtId="10" fontId="2" fillId="0" borderId="1" xfId="1"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9" fontId="2" fillId="0" borderId="1" xfId="0" applyNumberFormat="1" applyFont="1" applyFill="1" applyBorder="1" applyAlignment="1">
      <alignment horizontal="justify" vertical="center" wrapText="1"/>
    </xf>
    <xf numFmtId="0" fontId="2" fillId="0" borderId="1" xfId="0" applyFont="1" applyFill="1" applyBorder="1" applyAlignment="1">
      <alignment horizontal="left" vertical="center" wrapText="1"/>
    </xf>
    <xf numFmtId="0" fontId="6" fillId="4" borderId="5" xfId="0" applyFont="1" applyFill="1" applyBorder="1" applyAlignment="1">
      <alignment vertical="center" wrapText="1"/>
    </xf>
    <xf numFmtId="0" fontId="6" fillId="4" borderId="5" xfId="0" applyFont="1" applyFill="1" applyBorder="1" applyAlignment="1">
      <alignment horizontal="center" vertical="center"/>
    </xf>
    <xf numFmtId="0" fontId="7" fillId="0" borderId="1" xfId="0" applyFont="1" applyBorder="1" applyAlignment="1">
      <alignment horizontal="justify" vertical="center" wrapText="1"/>
    </xf>
    <xf numFmtId="0" fontId="2" fillId="5"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0" fillId="0" borderId="0" xfId="0" applyFill="1" applyAlignment="1">
      <alignment horizontal="center" vertical="top"/>
    </xf>
    <xf numFmtId="0" fontId="5" fillId="6" borderId="9" xfId="0" applyFont="1" applyFill="1" applyBorder="1" applyAlignment="1">
      <alignment horizontal="center" vertical="center" wrapText="1"/>
    </xf>
    <xf numFmtId="0" fontId="9" fillId="0" borderId="13" xfId="0" applyFont="1" applyFill="1" applyBorder="1" applyAlignment="1">
      <alignment horizontal="justify" vertical="center" wrapText="1"/>
    </xf>
    <xf numFmtId="0" fontId="9" fillId="0" borderId="13" xfId="0" applyFont="1" applyFill="1" applyBorder="1" applyAlignment="1">
      <alignment horizontal="center" vertical="center"/>
    </xf>
    <xf numFmtId="0" fontId="9" fillId="0" borderId="13" xfId="0" applyFont="1" applyFill="1" applyBorder="1" applyAlignment="1">
      <alignment horizontal="center" vertical="center" wrapText="1"/>
    </xf>
    <xf numFmtId="0" fontId="9" fillId="0" borderId="14"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15"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7" xfId="0" applyFont="1" applyFill="1" applyBorder="1" applyAlignment="1">
      <alignment horizontal="justify" vertical="center" wrapText="1"/>
    </xf>
    <xf numFmtId="9" fontId="9" fillId="0" borderId="13" xfId="0" applyNumberFormat="1" applyFont="1" applyFill="1" applyBorder="1" applyAlignment="1">
      <alignment horizontal="center" vertical="center"/>
    </xf>
    <xf numFmtId="10" fontId="9" fillId="0" borderId="13" xfId="0" applyNumberFormat="1" applyFont="1" applyFill="1" applyBorder="1" applyAlignment="1">
      <alignment horizontal="center" vertical="center" wrapText="1"/>
    </xf>
    <xf numFmtId="9" fontId="9" fillId="0" borderId="1" xfId="0" applyNumberFormat="1" applyFont="1" applyFill="1" applyBorder="1" applyAlignment="1">
      <alignment horizontal="justify" vertical="center" wrapText="1"/>
    </xf>
    <xf numFmtId="9" fontId="9" fillId="0" borderId="2" xfId="0" applyNumberFormat="1" applyFont="1" applyFill="1" applyBorder="1" applyAlignment="1">
      <alignment horizontal="justify" vertical="center" wrapText="1"/>
    </xf>
    <xf numFmtId="10" fontId="9" fillId="0" borderId="1" xfId="0" applyNumberFormat="1" applyFont="1" applyFill="1" applyBorder="1" applyAlignment="1">
      <alignment horizontal="center" vertical="center"/>
    </xf>
    <xf numFmtId="10" fontId="9" fillId="0" borderId="2"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xf>
    <xf numFmtId="0" fontId="9" fillId="0" borderId="4" xfId="0" applyFont="1" applyFill="1" applyBorder="1" applyAlignment="1">
      <alignment horizontal="center" vertical="center" wrapText="1"/>
    </xf>
    <xf numFmtId="9" fontId="9" fillId="0" borderId="4" xfId="0" applyNumberFormat="1" applyFont="1" applyFill="1" applyBorder="1" applyAlignment="1">
      <alignment horizontal="center" vertical="center"/>
    </xf>
    <xf numFmtId="9" fontId="9" fillId="0" borderId="4" xfId="0" applyNumberFormat="1" applyFont="1" applyFill="1" applyBorder="1" applyAlignment="1">
      <alignment horizontal="center" vertical="center" wrapText="1"/>
    </xf>
    <xf numFmtId="0" fontId="9" fillId="0" borderId="3" xfId="0" applyFont="1" applyFill="1" applyBorder="1" applyAlignment="1">
      <alignment horizontal="justify"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11" fillId="2" borderId="1" xfId="0" applyFont="1" applyFill="1" applyBorder="1" applyAlignment="1">
      <alignment horizontal="justify" vertical="center" wrapText="1"/>
    </xf>
    <xf numFmtId="0" fontId="9" fillId="0" borderId="2" xfId="0" applyFont="1" applyFill="1" applyBorder="1" applyAlignment="1">
      <alignment horizontal="justify" vertical="center" wrapText="1"/>
    </xf>
    <xf numFmtId="1" fontId="9" fillId="0" borderId="1" xfId="0" applyNumberFormat="1" applyFont="1" applyFill="1" applyBorder="1" applyAlignment="1">
      <alignment horizontal="center" vertical="center" wrapText="1"/>
    </xf>
    <xf numFmtId="9" fontId="9" fillId="0" borderId="2" xfId="0" applyNumberFormat="1" applyFont="1" applyFill="1" applyBorder="1" applyAlignment="1">
      <alignment horizontal="center"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17" xfId="0" applyFont="1" applyFill="1" applyBorder="1" applyAlignment="1">
      <alignment horizontal="center" vertical="center" wrapText="1"/>
    </xf>
    <xf numFmtId="9" fontId="9" fillId="0" borderId="13" xfId="0" applyNumberFormat="1" applyFont="1" applyFill="1" applyBorder="1" applyAlignment="1">
      <alignment horizontal="center" vertical="center" wrapText="1"/>
    </xf>
    <xf numFmtId="0" fontId="9" fillId="0" borderId="12" xfId="0" applyFont="1" applyFill="1" applyBorder="1" applyAlignment="1">
      <alignment horizontal="justify" vertical="center" wrapText="1"/>
    </xf>
    <xf numFmtId="9" fontId="9" fillId="0" borderId="3" xfId="0" applyNumberFormat="1"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0" fillId="0" borderId="0" xfId="0" applyFill="1" applyAlignment="1">
      <alignment horizontal="center" vertical="top" wrapText="1"/>
    </xf>
    <xf numFmtId="0" fontId="0" fillId="0" borderId="1" xfId="0" applyFill="1" applyBorder="1" applyAlignment="1">
      <alignment horizontal="justify" vertical="top" wrapText="1"/>
    </xf>
    <xf numFmtId="0" fontId="0" fillId="0" borderId="1" xfId="0" applyFill="1" applyBorder="1" applyAlignment="1">
      <alignment horizontal="center" vertical="top" wrapText="1"/>
    </xf>
    <xf numFmtId="0" fontId="9" fillId="0" borderId="3"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0" xfId="0" applyFill="1" applyAlignment="1">
      <alignment horizontal="left" vertical="top"/>
    </xf>
    <xf numFmtId="171" fontId="0" fillId="0" borderId="0" xfId="0" applyNumberFormat="1" applyFill="1" applyAlignment="1">
      <alignment horizontal="justify" vertical="top"/>
    </xf>
    <xf numFmtId="171" fontId="0" fillId="0" borderId="0" xfId="0" applyNumberFormat="1" applyFill="1" applyAlignment="1">
      <alignment horizontal="center" vertical="top"/>
    </xf>
    <xf numFmtId="170" fontId="9" fillId="0" borderId="13" xfId="0" applyNumberFormat="1" applyFont="1" applyFill="1" applyBorder="1" applyAlignment="1">
      <alignment horizontal="center" vertical="center"/>
    </xf>
    <xf numFmtId="171" fontId="9" fillId="0" borderId="1" xfId="0" applyNumberFormat="1" applyFont="1" applyFill="1" applyBorder="1" applyAlignment="1">
      <alignment horizontal="center" vertical="center" wrapText="1"/>
    </xf>
    <xf numFmtId="171" fontId="9" fillId="0" borderId="4" xfId="0" applyNumberFormat="1" applyFont="1" applyFill="1" applyBorder="1" applyAlignment="1">
      <alignment horizontal="center" vertical="center" wrapText="1"/>
    </xf>
    <xf numFmtId="173" fontId="17" fillId="0" borderId="4" xfId="6" applyNumberFormat="1" applyFont="1" applyFill="1" applyBorder="1" applyAlignment="1">
      <alignment horizontal="center" vertical="center" wrapText="1"/>
    </xf>
    <xf numFmtId="10" fontId="9" fillId="0" borderId="4" xfId="1" applyNumberFormat="1" applyFont="1" applyFill="1" applyBorder="1" applyAlignment="1">
      <alignment horizontal="justify" vertical="center" wrapText="1"/>
    </xf>
    <xf numFmtId="173" fontId="12" fillId="0" borderId="1" xfId="4" applyNumberFormat="1" applyFont="1" applyFill="1" applyBorder="1" applyAlignment="1" applyProtection="1">
      <alignment horizontal="center" vertical="center"/>
      <protection locked="0"/>
    </xf>
    <xf numFmtId="173" fontId="17" fillId="0" borderId="4" xfId="0" applyNumberFormat="1" applyFont="1" applyFill="1" applyBorder="1" applyAlignment="1" applyProtection="1">
      <alignment horizontal="center" vertical="center" wrapText="1"/>
      <protection locked="0"/>
    </xf>
    <xf numFmtId="10" fontId="9" fillId="0" borderId="1" xfId="0" applyNumberFormat="1" applyFont="1" applyFill="1" applyBorder="1" applyAlignment="1">
      <alignment horizontal="justify" vertical="center" wrapText="1"/>
    </xf>
    <xf numFmtId="10" fontId="9" fillId="0" borderId="1" xfId="0" applyNumberFormat="1" applyFont="1" applyFill="1" applyBorder="1" applyAlignment="1">
      <alignment horizontal="center" vertical="center" wrapText="1"/>
    </xf>
    <xf numFmtId="9" fontId="9" fillId="0" borderId="0" xfId="0" applyNumberFormat="1" applyFont="1" applyFill="1" applyAlignment="1">
      <alignment horizontal="center" vertical="center"/>
    </xf>
    <xf numFmtId="174" fontId="17" fillId="0" borderId="4" xfId="4" applyNumberFormat="1" applyFont="1" applyFill="1" applyBorder="1" applyAlignment="1">
      <alignment horizontal="center" vertical="center" wrapText="1"/>
    </xf>
    <xf numFmtId="174" fontId="17" fillId="0" borderId="4"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171" fontId="14" fillId="0" borderId="5" xfId="7"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xf>
    <xf numFmtId="3" fontId="9" fillId="0" borderId="1" xfId="0" applyNumberFormat="1" applyFont="1" applyFill="1" applyBorder="1" applyAlignment="1">
      <alignment horizontal="center" vertical="center"/>
    </xf>
    <xf numFmtId="9" fontId="9" fillId="0" borderId="1" xfId="1" applyFont="1" applyFill="1" applyBorder="1" applyAlignment="1">
      <alignment horizontal="center" vertical="center"/>
    </xf>
    <xf numFmtId="9" fontId="9" fillId="0" borderId="1" xfId="1" applyFont="1" applyFill="1" applyBorder="1" applyAlignment="1">
      <alignment horizontal="center" vertical="center" wrapText="1"/>
    </xf>
    <xf numFmtId="171" fontId="9" fillId="0" borderId="1" xfId="1" applyNumberFormat="1" applyFont="1" applyFill="1" applyBorder="1" applyAlignment="1">
      <alignment horizontal="center" vertical="center"/>
    </xf>
    <xf numFmtId="3" fontId="9" fillId="0" borderId="1" xfId="1" applyNumberFormat="1" applyFont="1" applyFill="1" applyBorder="1" applyAlignment="1">
      <alignment horizontal="center" vertical="center"/>
    </xf>
    <xf numFmtId="0" fontId="9" fillId="0" borderId="4"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173" fontId="14" fillId="0" borderId="1" xfId="8" applyNumberFormat="1" applyFont="1" applyFill="1" applyBorder="1" applyAlignment="1">
      <alignment horizontal="center" vertical="center" wrapText="1"/>
    </xf>
    <xf numFmtId="0" fontId="9" fillId="0" borderId="1" xfId="0" applyFont="1" applyFill="1" applyBorder="1" applyAlignment="1">
      <alignment horizontal="justify" vertical="center"/>
    </xf>
    <xf numFmtId="3" fontId="9" fillId="0" borderId="0" xfId="0" applyNumberFormat="1" applyFont="1" applyFill="1" applyAlignment="1">
      <alignment horizontal="center" vertical="center"/>
    </xf>
    <xf numFmtId="3" fontId="9" fillId="0" borderId="2" xfId="0" applyNumberFormat="1" applyFont="1" applyFill="1" applyBorder="1" applyAlignment="1">
      <alignment horizontal="center" vertical="center"/>
    </xf>
    <xf numFmtId="0" fontId="0" fillId="0" borderId="0" xfId="0" applyFill="1" applyAlignment="1">
      <alignment horizontal="left" vertical="top" wrapText="1"/>
    </xf>
    <xf numFmtId="171" fontId="0" fillId="0" borderId="0" xfId="0" applyNumberFormat="1" applyFill="1" applyAlignment="1">
      <alignment horizontal="justify" vertical="top" wrapText="1"/>
    </xf>
    <xf numFmtId="171" fontId="18" fillId="0" borderId="18" xfId="0" applyNumberFormat="1" applyFont="1" applyFill="1" applyBorder="1" applyAlignment="1">
      <alignment vertical="center" wrapText="1"/>
    </xf>
    <xf numFmtId="0" fontId="0" fillId="0" borderId="1" xfId="0" applyFill="1" applyBorder="1" applyAlignment="1">
      <alignment horizontal="left" vertical="top" wrapText="1"/>
    </xf>
    <xf numFmtId="0" fontId="0" fillId="0" borderId="1" xfId="0" applyFill="1" applyBorder="1" applyAlignment="1">
      <alignment horizontal="center" vertical="top"/>
    </xf>
    <xf numFmtId="171" fontId="0" fillId="0" borderId="1" xfId="0" applyNumberFormat="1" applyFill="1" applyBorder="1" applyAlignment="1">
      <alignment horizontal="center" vertical="top"/>
    </xf>
    <xf numFmtId="0" fontId="13" fillId="0" borderId="2" xfId="5" applyFont="1" applyFill="1" applyBorder="1" applyAlignment="1">
      <alignment horizontal="center" vertical="center" wrapText="1"/>
    </xf>
    <xf numFmtId="0" fontId="13" fillId="0" borderId="4" xfId="5" applyFont="1" applyFill="1" applyBorder="1" applyAlignment="1">
      <alignment horizontal="center" vertical="center" wrapText="1"/>
    </xf>
    <xf numFmtId="0" fontId="9" fillId="0" borderId="19" xfId="0" applyFont="1" applyFill="1" applyBorder="1" applyAlignment="1">
      <alignment horizontal="justify" vertical="center" wrapText="1"/>
    </xf>
    <xf numFmtId="0" fontId="5" fillId="6" borderId="1" xfId="0" applyFont="1" applyFill="1" applyBorder="1" applyAlignment="1">
      <alignment horizontal="center" vertical="center" wrapText="1"/>
    </xf>
    <xf numFmtId="0" fontId="0" fillId="0" borderId="1" xfId="0" applyBorder="1" applyAlignment="1">
      <alignment horizontal="center" vertical="center"/>
    </xf>
    <xf numFmtId="9" fontId="0" fillId="0" borderId="1" xfId="1" applyFont="1" applyBorder="1" applyAlignment="1">
      <alignment horizontal="center" vertical="center"/>
    </xf>
    <xf numFmtId="0" fontId="9" fillId="0" borderId="1" xfId="0" applyFont="1" applyFill="1" applyBorder="1" applyAlignment="1">
      <alignment vertical="center" wrapText="1"/>
    </xf>
    <xf numFmtId="0" fontId="0" fillId="0" borderId="1" xfId="0" applyNumberFormat="1" applyBorder="1" applyAlignment="1">
      <alignment horizontal="center" vertical="center"/>
    </xf>
    <xf numFmtId="9" fontId="0" fillId="0" borderId="1" xfId="0" applyNumberFormat="1" applyFont="1" applyBorder="1" applyAlignment="1">
      <alignment horizontal="center" vertical="center"/>
    </xf>
    <xf numFmtId="0" fontId="0" fillId="0" borderId="1" xfId="1" applyNumberFormat="1" applyFont="1" applyBorder="1" applyAlignment="1">
      <alignment horizontal="center" vertical="center"/>
    </xf>
    <xf numFmtId="0"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xf>
    <xf numFmtId="10" fontId="0" fillId="0" borderId="1" xfId="0" applyNumberFormat="1" applyFont="1" applyFill="1" applyBorder="1" applyAlignment="1">
      <alignment horizontal="center" vertical="center"/>
    </xf>
    <xf numFmtId="9" fontId="0" fillId="0" borderId="1" xfId="1"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9" fontId="0" fillId="0" borderId="1" xfId="1" applyNumberFormat="1" applyFont="1" applyFill="1" applyBorder="1" applyAlignment="1">
      <alignment horizontal="center" vertical="center"/>
    </xf>
    <xf numFmtId="10" fontId="8" fillId="2" borderId="2" xfId="0" applyNumberFormat="1" applyFont="1" applyFill="1" applyBorder="1" applyAlignment="1">
      <alignment horizontal="center" vertical="center" wrapText="1"/>
    </xf>
    <xf numFmtId="9" fontId="0" fillId="0" borderId="2" xfId="1" applyFont="1" applyBorder="1" applyAlignment="1">
      <alignment horizontal="center" vertical="center"/>
    </xf>
    <xf numFmtId="9" fontId="0" fillId="0" borderId="4" xfId="0" applyNumberFormat="1" applyFont="1" applyFill="1" applyBorder="1" applyAlignment="1">
      <alignment horizontal="center" vertical="center"/>
    </xf>
    <xf numFmtId="9" fontId="0" fillId="0" borderId="4" xfId="0" applyNumberFormat="1" applyFont="1" applyBorder="1" applyAlignment="1">
      <alignment horizontal="center" vertical="center"/>
    </xf>
    <xf numFmtId="9" fontId="0" fillId="0" borderId="1" xfId="0" applyNumberFormat="1" applyFont="1" applyFill="1" applyBorder="1" applyAlignment="1">
      <alignment horizontal="center" vertical="center"/>
    </xf>
    <xf numFmtId="9" fontId="0" fillId="5" borderId="1" xfId="1" applyFont="1" applyFill="1" applyBorder="1" applyAlignment="1">
      <alignment horizontal="center" vertical="center"/>
    </xf>
    <xf numFmtId="0" fontId="0" fillId="0" borderId="2" xfId="0" applyFont="1" applyBorder="1" applyAlignment="1">
      <alignment horizontal="center" vertical="center"/>
    </xf>
    <xf numFmtId="0" fontId="0" fillId="0" borderId="17" xfId="0" applyFont="1" applyBorder="1" applyAlignment="1">
      <alignment horizontal="center" vertical="center"/>
    </xf>
    <xf numFmtId="9" fontId="0" fillId="0" borderId="17" xfId="1" applyFont="1" applyBorder="1" applyAlignment="1">
      <alignment horizontal="center" vertical="center"/>
    </xf>
    <xf numFmtId="9" fontId="0" fillId="0" borderId="4" xfId="1" applyFont="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1" xfId="0" applyFont="1" applyFill="1" applyBorder="1" applyAlignment="1">
      <alignment horizontal="left" vertical="center" wrapText="1"/>
    </xf>
    <xf numFmtId="170" fontId="0"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0" fillId="0" borderId="1" xfId="0" applyFont="1" applyFill="1" applyBorder="1" applyAlignment="1">
      <alignment vertical="center" wrapText="1"/>
    </xf>
    <xf numFmtId="9" fontId="0" fillId="0" borderId="6" xfId="0" applyNumberFormat="1" applyFont="1" applyFill="1" applyBorder="1" applyAlignment="1">
      <alignment horizontal="left" vertical="center" wrapText="1"/>
    </xf>
    <xf numFmtId="0" fontId="0" fillId="0" borderId="2" xfId="0" applyFont="1" applyFill="1" applyBorder="1" applyAlignment="1">
      <alignment vertical="center" wrapText="1"/>
    </xf>
    <xf numFmtId="0" fontId="0" fillId="0" borderId="6" xfId="0" applyFont="1" applyFill="1" applyBorder="1" applyAlignment="1">
      <alignment horizontal="left" vertical="center" wrapText="1"/>
    </xf>
    <xf numFmtId="0" fontId="0" fillId="0" borderId="1" xfId="0" applyBorder="1" applyAlignment="1">
      <alignment vertical="center" wrapText="1"/>
    </xf>
    <xf numFmtId="0" fontId="0" fillId="0" borderId="1" xfId="0" applyFont="1" applyFill="1" applyBorder="1" applyAlignment="1">
      <alignment horizontal="left" vertical="top" wrapText="1"/>
    </xf>
    <xf numFmtId="0" fontId="11" fillId="2"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1" fillId="9" borderId="1" xfId="0" applyFont="1" applyFill="1" applyBorder="1" applyAlignment="1">
      <alignment horizontal="justify" vertical="center" wrapText="1"/>
    </xf>
    <xf numFmtId="9" fontId="0" fillId="0" borderId="6" xfId="1" applyFont="1" applyFill="1" applyBorder="1" applyAlignment="1">
      <alignment horizontal="left" vertical="center" wrapText="1"/>
    </xf>
    <xf numFmtId="0" fontId="18" fillId="0" borderId="2" xfId="5" applyFont="1" applyFill="1" applyBorder="1" applyAlignment="1">
      <alignment vertical="center" wrapText="1"/>
    </xf>
    <xf numFmtId="0" fontId="18" fillId="0" borderId="1" xfId="5"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0" fillId="0" borderId="1" xfId="0" applyFont="1" applyFill="1" applyBorder="1" applyAlignment="1">
      <alignment vertical="top" wrapText="1"/>
    </xf>
    <xf numFmtId="0" fontId="18" fillId="0" borderId="1" xfId="5" applyFont="1" applyFill="1" applyBorder="1" applyAlignment="1">
      <alignment vertical="center" wrapText="1"/>
    </xf>
    <xf numFmtId="0" fontId="0" fillId="0" borderId="4" xfId="0" applyFont="1" applyFill="1" applyBorder="1" applyAlignment="1">
      <alignment horizontal="left" vertical="center" wrapText="1"/>
    </xf>
    <xf numFmtId="0" fontId="18" fillId="0" borderId="1" xfId="0" applyFont="1" applyFill="1" applyBorder="1" applyAlignment="1">
      <alignment vertical="center" wrapText="1"/>
    </xf>
    <xf numFmtId="0" fontId="0" fillId="0" borderId="20" xfId="0" applyFont="1" applyFill="1" applyBorder="1" applyAlignment="1">
      <alignment horizontal="left" vertical="center" wrapText="1"/>
    </xf>
    <xf numFmtId="0" fontId="0" fillId="0" borderId="13" xfId="0" applyFont="1" applyFill="1" applyBorder="1" applyAlignment="1">
      <alignment vertical="center" wrapText="1"/>
    </xf>
    <xf numFmtId="0" fontId="0" fillId="0" borderId="17" xfId="0" applyFont="1" applyFill="1" applyBorder="1" applyAlignment="1">
      <alignment horizontal="center" vertical="center" wrapText="1"/>
    </xf>
    <xf numFmtId="0" fontId="0" fillId="0" borderId="17" xfId="0" applyFont="1" applyFill="1" applyBorder="1" applyAlignment="1">
      <alignment vertical="center" wrapText="1"/>
    </xf>
    <xf numFmtId="0" fontId="0" fillId="0" borderId="17" xfId="0" applyFont="1" applyFill="1" applyBorder="1" applyAlignment="1">
      <alignment horizontal="left" vertical="center" wrapText="1"/>
    </xf>
    <xf numFmtId="0" fontId="0" fillId="0" borderId="13"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0" xfId="0" applyBorder="1"/>
    <xf numFmtId="0" fontId="9" fillId="0" borderId="0" xfId="0" applyFont="1" applyFill="1" applyBorder="1" applyAlignment="1">
      <alignment horizontal="center" vertical="center"/>
    </xf>
    <xf numFmtId="9" fontId="9" fillId="0" borderId="0" xfId="0" applyNumberFormat="1" applyFont="1" applyFill="1" applyBorder="1" applyAlignment="1">
      <alignment horizontal="center" vertical="center"/>
    </xf>
    <xf numFmtId="0" fontId="0" fillId="0" borderId="4" xfId="0" applyFont="1" applyFill="1" applyBorder="1" applyAlignment="1">
      <alignment vertical="center" wrapText="1"/>
    </xf>
    <xf numFmtId="0" fontId="11" fillId="0" borderId="2" xfId="0" applyFont="1" applyFill="1" applyBorder="1" applyAlignment="1">
      <alignment vertical="center" wrapText="1"/>
    </xf>
    <xf numFmtId="10" fontId="0" fillId="0" borderId="2" xfId="0" applyNumberFormat="1" applyFont="1" applyBorder="1" applyAlignment="1">
      <alignment vertical="center"/>
    </xf>
    <xf numFmtId="9" fontId="18" fillId="0" borderId="2" xfId="0" applyNumberFormat="1" applyFont="1" applyFill="1" applyBorder="1" applyAlignment="1">
      <alignment vertical="center"/>
    </xf>
    <xf numFmtId="9" fontId="0" fillId="0" borderId="2" xfId="1" applyFont="1" applyBorder="1" applyAlignment="1">
      <alignment vertical="center"/>
    </xf>
    <xf numFmtId="170" fontId="0" fillId="0" borderId="2" xfId="0" applyNumberFormat="1" applyFont="1" applyFill="1" applyBorder="1" applyAlignment="1">
      <alignment vertical="top" wrapText="1"/>
    </xf>
    <xf numFmtId="0" fontId="0" fillId="0" borderId="2" xfId="1" applyNumberFormat="1" applyFont="1" applyBorder="1" applyAlignment="1">
      <alignment vertical="center"/>
    </xf>
    <xf numFmtId="0" fontId="18" fillId="0" borderId="2" xfId="0" applyNumberFormat="1" applyFont="1" applyFill="1" applyBorder="1" applyAlignment="1">
      <alignment vertical="center"/>
    </xf>
    <xf numFmtId="170" fontId="0" fillId="0" borderId="2" xfId="0" applyNumberFormat="1" applyFont="1" applyFill="1" applyBorder="1" applyAlignment="1">
      <alignment vertical="center" wrapText="1"/>
    </xf>
    <xf numFmtId="10" fontId="0" fillId="0" borderId="2" xfId="0" applyNumberFormat="1" applyFont="1" applyFill="1" applyBorder="1" applyAlignment="1">
      <alignment horizontal="center" vertical="center" wrapText="1"/>
    </xf>
    <xf numFmtId="9" fontId="9" fillId="0" borderId="4" xfId="0" applyNumberFormat="1" applyFont="1" applyFill="1" applyBorder="1" applyAlignment="1">
      <alignment vertical="center" wrapText="1"/>
    </xf>
    <xf numFmtId="9" fontId="0" fillId="0" borderId="2" xfId="0" applyNumberFormat="1" applyFont="1" applyBorder="1" applyAlignment="1">
      <alignment vertical="center"/>
    </xf>
    <xf numFmtId="0" fontId="0" fillId="0" borderId="4" xfId="0" applyFont="1" applyBorder="1" applyAlignment="1">
      <alignment vertical="center"/>
    </xf>
    <xf numFmtId="1" fontId="0" fillId="0" borderId="2" xfId="0" applyNumberFormat="1" applyFont="1" applyFill="1" applyBorder="1" applyAlignment="1">
      <alignment vertical="center" wrapText="1"/>
    </xf>
    <xf numFmtId="0" fontId="0" fillId="0" borderId="0" xfId="0" applyAlignment="1">
      <alignment horizontal="center"/>
    </xf>
    <xf numFmtId="0" fontId="0" fillId="0" borderId="0" xfId="0" applyFill="1" applyBorder="1" applyAlignment="1">
      <alignment horizontal="justify" vertical="top" wrapText="1"/>
    </xf>
    <xf numFmtId="0" fontId="0" fillId="0" borderId="0" xfId="0" applyFill="1" applyBorder="1" applyAlignment="1">
      <alignment horizontal="left" vertical="top" wrapText="1"/>
    </xf>
    <xf numFmtId="0" fontId="0" fillId="0" borderId="0" xfId="0" applyFill="1" applyBorder="1" applyAlignment="1">
      <alignment horizontal="center" vertical="top" wrapText="1"/>
    </xf>
    <xf numFmtId="1" fontId="0" fillId="0" borderId="19" xfId="0" applyNumberFormat="1" applyFont="1" applyFill="1" applyBorder="1" applyAlignment="1">
      <alignment horizontal="left" vertical="center" wrapText="1"/>
    </xf>
    <xf numFmtId="0" fontId="9" fillId="0" borderId="1" xfId="0" applyFont="1" applyFill="1" applyBorder="1" applyAlignment="1">
      <alignment vertical="center"/>
    </xf>
    <xf numFmtId="0" fontId="18" fillId="0" borderId="1" xfId="0" applyNumberFormat="1" applyFont="1" applyFill="1" applyBorder="1" applyAlignment="1">
      <alignment vertical="center"/>
    </xf>
    <xf numFmtId="9" fontId="0" fillId="0" borderId="1" xfId="0" applyNumberFormat="1" applyFont="1" applyFill="1" applyBorder="1" applyAlignment="1">
      <alignment horizontal="left" vertical="center" wrapText="1"/>
    </xf>
    <xf numFmtId="0" fontId="0" fillId="0" borderId="1" xfId="0" applyNumberFormat="1" applyFont="1" applyBorder="1" applyAlignment="1">
      <alignment horizontal="left" vertical="center"/>
    </xf>
    <xf numFmtId="0" fontId="9"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xf>
    <xf numFmtId="0" fontId="9" fillId="0" borderId="2" xfId="0" applyNumberFormat="1" applyFont="1" applyFill="1" applyBorder="1" applyAlignment="1">
      <alignment horizontal="center" vertical="center"/>
    </xf>
    <xf numFmtId="0" fontId="0" fillId="0" borderId="1" xfId="1" applyNumberFormat="1" applyFont="1" applyFill="1" applyBorder="1" applyAlignment="1">
      <alignment vertical="center"/>
    </xf>
    <xf numFmtId="9" fontId="0" fillId="10" borderId="1" xfId="1" applyFont="1" applyFill="1" applyBorder="1" applyAlignment="1">
      <alignment vertical="center"/>
    </xf>
    <xf numFmtId="0" fontId="9" fillId="0" borderId="4" xfId="0" applyNumberFormat="1" applyFont="1" applyFill="1" applyBorder="1" applyAlignment="1">
      <alignment vertical="center"/>
    </xf>
    <xf numFmtId="0" fontId="0" fillId="0" borderId="4" xfId="0" applyNumberFormat="1" applyFont="1" applyBorder="1" applyAlignment="1">
      <alignment vertical="center"/>
    </xf>
    <xf numFmtId="0" fontId="9" fillId="0" borderId="1" xfId="1"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20" xfId="0" applyFont="1" applyFill="1" applyBorder="1" applyAlignment="1">
      <alignment horizontal="center" vertical="center" wrapText="1"/>
    </xf>
    <xf numFmtId="0" fontId="0" fillId="0" borderId="1" xfId="0" applyNumberFormat="1" applyFont="1" applyFill="1" applyBorder="1" applyAlignment="1">
      <alignment horizontal="left" vertical="center"/>
    </xf>
    <xf numFmtId="10" fontId="0" fillId="0" borderId="1" xfId="1" applyNumberFormat="1" applyFont="1" applyFill="1" applyBorder="1" applyAlignment="1">
      <alignment horizontal="left" vertical="center" wrapText="1"/>
    </xf>
    <xf numFmtId="9" fontId="0" fillId="11" borderId="4" xfId="1" applyFont="1" applyFill="1" applyBorder="1" applyAlignment="1">
      <alignment vertical="center"/>
    </xf>
    <xf numFmtId="10" fontId="0" fillId="0" borderId="1" xfId="0" applyNumberFormat="1" applyFont="1" applyFill="1" applyBorder="1" applyAlignment="1">
      <alignment horizontal="left" vertical="center" wrapText="1"/>
    </xf>
    <xf numFmtId="10" fontId="0" fillId="0" borderId="1" xfId="0" applyNumberFormat="1" applyFont="1" applyBorder="1" applyAlignment="1">
      <alignment horizontal="left" vertical="center"/>
    </xf>
    <xf numFmtId="9" fontId="0" fillId="8" borderId="1" xfId="1" applyFont="1" applyFill="1" applyBorder="1" applyAlignment="1">
      <alignment horizontal="left" vertical="center"/>
    </xf>
    <xf numFmtId="0" fontId="0" fillId="0" borderId="1" xfId="0" applyFont="1" applyFill="1" applyBorder="1" applyAlignment="1">
      <alignment vertical="center"/>
    </xf>
    <xf numFmtId="0" fontId="0" fillId="0" borderId="1" xfId="0" applyFont="1" applyBorder="1" applyAlignment="1">
      <alignment vertical="center"/>
    </xf>
    <xf numFmtId="9" fontId="0" fillId="0" borderId="1" xfId="1" applyFont="1" applyBorder="1" applyAlignment="1">
      <alignment horizontal="left"/>
    </xf>
    <xf numFmtId="9" fontId="0" fillId="0" borderId="2" xfId="0" applyNumberFormat="1" applyFont="1" applyBorder="1" applyAlignment="1">
      <alignment horizontal="left"/>
    </xf>
    <xf numFmtId="9" fontId="0" fillId="0" borderId="2" xfId="1" applyFont="1" applyBorder="1" applyAlignment="1">
      <alignment horizontal="left"/>
    </xf>
    <xf numFmtId="0" fontId="18" fillId="0" borderId="1" xfId="0" applyFont="1" applyFill="1" applyBorder="1" applyAlignment="1">
      <alignment horizontal="left" vertical="center" wrapText="1"/>
    </xf>
    <xf numFmtId="9" fontId="0" fillId="7" borderId="2" xfId="1" applyFont="1" applyFill="1" applyBorder="1" applyAlignment="1">
      <alignment vertical="center"/>
    </xf>
    <xf numFmtId="0" fontId="18" fillId="0" borderId="2" xfId="0" applyFont="1" applyFill="1" applyBorder="1" applyAlignment="1">
      <alignment horizontal="left" vertical="center" wrapText="1"/>
    </xf>
    <xf numFmtId="0" fontId="0" fillId="0" borderId="2" xfId="0" applyFont="1" applyFill="1" applyBorder="1" applyAlignment="1">
      <alignment horizontal="left" vertical="center"/>
    </xf>
    <xf numFmtId="9" fontId="0" fillId="7" borderId="1" xfId="1" applyFont="1" applyFill="1" applyBorder="1" applyAlignment="1">
      <alignment horizontal="center" vertical="center"/>
    </xf>
    <xf numFmtId="9" fontId="0" fillId="7" borderId="1" xfId="1" applyFont="1" applyFill="1" applyBorder="1" applyAlignment="1">
      <alignment vertical="center"/>
    </xf>
    <xf numFmtId="0" fontId="0" fillId="0" borderId="35" xfId="0" applyFont="1" applyFill="1" applyBorder="1" applyAlignment="1">
      <alignment horizontal="center" vertical="center" wrapText="1"/>
    </xf>
    <xf numFmtId="0" fontId="0" fillId="0" borderId="17" xfId="0" applyFont="1" applyFill="1" applyBorder="1" applyAlignment="1">
      <alignment horizontal="center" vertical="center"/>
    </xf>
    <xf numFmtId="0" fontId="0" fillId="0" borderId="17" xfId="0" applyFont="1" applyBorder="1" applyAlignment="1">
      <alignment vertical="center"/>
    </xf>
    <xf numFmtId="9" fontId="0" fillId="0" borderId="17" xfId="1" applyFont="1" applyBorder="1" applyAlignment="1">
      <alignment vertical="center"/>
    </xf>
    <xf numFmtId="9" fontId="0" fillId="0" borderId="1" xfId="1" applyFont="1" applyBorder="1" applyAlignment="1">
      <alignment horizontal="center"/>
    </xf>
    <xf numFmtId="0" fontId="0" fillId="0" borderId="13" xfId="0" applyFont="1" applyFill="1" applyBorder="1" applyAlignment="1">
      <alignment horizontal="left" vertical="center" wrapText="1"/>
    </xf>
    <xf numFmtId="0" fontId="0" fillId="0" borderId="5" xfId="0" applyFill="1" applyBorder="1" applyAlignment="1">
      <alignment horizontal="justify" vertical="top" wrapText="1"/>
    </xf>
    <xf numFmtId="171" fontId="0" fillId="0" borderId="0" xfId="0" applyNumberFormat="1" applyFill="1" applyBorder="1" applyAlignment="1">
      <alignment horizontal="justify" vertical="top"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justify"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justify" vertical="center" wrapText="1"/>
    </xf>
    <xf numFmtId="0" fontId="11" fillId="2" borderId="2" xfId="0" applyFont="1" applyFill="1" applyBorder="1" applyAlignment="1">
      <alignment horizontal="center" vertical="center" wrapText="1"/>
    </xf>
    <xf numFmtId="1" fontId="9" fillId="0" borderId="2" xfId="0" applyNumberFormat="1" applyFont="1" applyFill="1" applyBorder="1" applyAlignment="1">
      <alignment horizontal="center" vertical="center"/>
    </xf>
    <xf numFmtId="9" fontId="9" fillId="0" borderId="2" xfId="1" applyNumberFormat="1" applyFont="1" applyFill="1" applyBorder="1" applyAlignment="1">
      <alignment horizontal="center" vertical="center"/>
    </xf>
    <xf numFmtId="9" fontId="9"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0" fillId="0" borderId="4" xfId="0" applyFont="1" applyBorder="1" applyAlignment="1">
      <alignment horizontal="center" vertical="center"/>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4" xfId="0" applyFont="1" applyFill="1" applyBorder="1" applyAlignment="1">
      <alignment horizontal="left" vertical="center" wrapText="1"/>
    </xf>
    <xf numFmtId="9" fontId="0" fillId="0" borderId="1" xfId="1" applyFont="1" applyBorder="1" applyAlignment="1">
      <alignment horizontal="center" vertical="center"/>
    </xf>
    <xf numFmtId="0" fontId="0" fillId="0" borderId="1" xfId="0" applyFont="1" applyFill="1" applyBorder="1" applyAlignment="1">
      <alignment horizontal="center" vertical="top" wrapText="1"/>
    </xf>
    <xf numFmtId="0" fontId="0" fillId="0" borderId="1" xfId="0" applyNumberFormat="1" applyFont="1" applyBorder="1" applyAlignment="1">
      <alignment horizontal="center" vertical="center"/>
    </xf>
    <xf numFmtId="0" fontId="0" fillId="0" borderId="13" xfId="0" applyFont="1" applyFill="1" applyBorder="1" applyAlignment="1">
      <alignment horizontal="center" vertical="center" wrapText="1"/>
    </xf>
    <xf numFmtId="0" fontId="0" fillId="0" borderId="1" xfId="0" applyFont="1" applyBorder="1" applyAlignment="1">
      <alignment horizontal="center" vertical="center"/>
    </xf>
    <xf numFmtId="9" fontId="0" fillId="0" borderId="2" xfId="1" applyFont="1" applyBorder="1" applyAlignment="1">
      <alignment horizontal="center" vertical="center"/>
    </xf>
    <xf numFmtId="10" fontId="0" fillId="0" borderId="2" xfId="0" applyNumberFormat="1" applyFont="1" applyFill="1" applyBorder="1" applyAlignment="1">
      <alignment horizontal="center" vertical="center" wrapText="1"/>
    </xf>
    <xf numFmtId="9" fontId="0" fillId="0" borderId="1" xfId="1"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Border="1" applyAlignment="1">
      <alignment horizontal="center" vertical="center"/>
    </xf>
    <xf numFmtId="0" fontId="0" fillId="0" borderId="2" xfId="0" applyFont="1" applyFill="1" applyBorder="1" applyAlignment="1">
      <alignment horizontal="left" vertical="center"/>
    </xf>
    <xf numFmtId="9" fontId="0" fillId="0" borderId="1" xfId="1" applyFont="1" applyBorder="1" applyAlignment="1">
      <alignment horizontal="left" vertical="center"/>
    </xf>
    <xf numFmtId="9" fontId="0" fillId="0" borderId="1" xfId="0" applyNumberFormat="1" applyFont="1" applyBorder="1" applyAlignment="1">
      <alignment horizontal="left" vertical="center"/>
    </xf>
    <xf numFmtId="0" fontId="0" fillId="0" borderId="1" xfId="0" applyFont="1" applyBorder="1" applyAlignment="1">
      <alignment horizontal="left" vertical="center"/>
    </xf>
    <xf numFmtId="0" fontId="0" fillId="0" borderId="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13" xfId="0" applyFont="1" applyFill="1" applyBorder="1" applyAlignment="1">
      <alignment horizontal="left" vertical="center" wrapText="1"/>
    </xf>
    <xf numFmtId="9" fontId="0" fillId="0" borderId="4" xfId="0" applyNumberFormat="1" applyFont="1" applyBorder="1" applyAlignment="1">
      <alignment horizontal="center" vertical="center"/>
    </xf>
    <xf numFmtId="0" fontId="18" fillId="0" borderId="2" xfId="0" applyFont="1" applyFill="1" applyBorder="1" applyAlignment="1">
      <alignment horizontal="left" vertical="center" wrapText="1"/>
    </xf>
    <xf numFmtId="0" fontId="0" fillId="0" borderId="2" xfId="0" applyFont="1" applyBorder="1" applyAlignment="1">
      <alignment horizontal="left" vertical="center"/>
    </xf>
    <xf numFmtId="9" fontId="0" fillId="0" borderId="2" xfId="1" applyFont="1" applyBorder="1" applyAlignment="1">
      <alignment horizontal="left" vertical="center"/>
    </xf>
    <xf numFmtId="0" fontId="0" fillId="0" borderId="20" xfId="0" applyFont="1" applyFill="1" applyBorder="1" applyAlignment="1">
      <alignment horizontal="center" vertical="center" wrapText="1"/>
    </xf>
    <xf numFmtId="9" fontId="22" fillId="0" borderId="2" xfId="0" applyNumberFormat="1" applyFont="1" applyFill="1" applyBorder="1" applyAlignment="1">
      <alignment horizontal="justify" vertical="center" wrapText="1"/>
    </xf>
    <xf numFmtId="9" fontId="22" fillId="2" borderId="22" xfId="0" applyNumberFormat="1" applyFont="1" applyFill="1" applyBorder="1" applyAlignment="1">
      <alignment horizontal="justify" vertical="center" wrapText="1"/>
    </xf>
    <xf numFmtId="0" fontId="9" fillId="2" borderId="2" xfId="0" applyFont="1" applyFill="1" applyBorder="1" applyAlignment="1">
      <alignment horizontal="center" vertical="center" wrapText="1"/>
    </xf>
    <xf numFmtId="9" fontId="0" fillId="12" borderId="1" xfId="1"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justify" vertical="center" wrapText="1"/>
    </xf>
    <xf numFmtId="0" fontId="9" fillId="2" borderId="1" xfId="0" applyFont="1" applyFill="1" applyBorder="1" applyAlignment="1">
      <alignment horizontal="center" vertical="center"/>
    </xf>
    <xf numFmtId="0" fontId="9" fillId="2" borderId="13" xfId="0" applyFont="1" applyFill="1" applyBorder="1" applyAlignment="1">
      <alignment horizontal="center" vertical="center"/>
    </xf>
    <xf numFmtId="0" fontId="0" fillId="2" borderId="0" xfId="0" applyFill="1"/>
    <xf numFmtId="0" fontId="0" fillId="2" borderId="1" xfId="0" applyFill="1" applyBorder="1"/>
    <xf numFmtId="0" fontId="0" fillId="0" borderId="1" xfId="0" applyBorder="1"/>
    <xf numFmtId="0" fontId="23" fillId="2" borderId="0" xfId="0" applyFont="1" applyFill="1"/>
    <xf numFmtId="166" fontId="0" fillId="0" borderId="4" xfId="11" applyFont="1" applyBorder="1" applyAlignment="1">
      <alignment vertical="center" wrapText="1"/>
    </xf>
    <xf numFmtId="166" fontId="0" fillId="0" borderId="1" xfId="11" applyFont="1" applyBorder="1" applyAlignment="1">
      <alignment horizontal="left" vertical="center"/>
    </xf>
    <xf numFmtId="166" fontId="0" fillId="0" borderId="2" xfId="11" applyFont="1" applyBorder="1" applyAlignment="1">
      <alignment vertical="center" wrapText="1"/>
    </xf>
    <xf numFmtId="166" fontId="0" fillId="0" borderId="1" xfId="11" applyFont="1" applyBorder="1" applyAlignment="1">
      <alignment vertical="center" wrapText="1"/>
    </xf>
    <xf numFmtId="166" fontId="9" fillId="2" borderId="1" xfId="11" applyFont="1" applyFill="1" applyBorder="1" applyAlignment="1">
      <alignment horizontal="right" vertical="center" wrapText="1"/>
    </xf>
    <xf numFmtId="166" fontId="0" fillId="0" borderId="4" xfId="11" applyFont="1" applyBorder="1" applyAlignment="1">
      <alignment horizontal="center" vertical="center" wrapText="1"/>
    </xf>
    <xf numFmtId="166" fontId="0" fillId="0" borderId="1" xfId="11" applyFont="1" applyBorder="1" applyAlignment="1">
      <alignment horizontal="left" vertical="center" wrapText="1"/>
    </xf>
    <xf numFmtId="166" fontId="0" fillId="0" borderId="1" xfId="11" applyFont="1" applyBorder="1" applyAlignment="1">
      <alignment horizontal="center" vertical="center" wrapText="1"/>
    </xf>
    <xf numFmtId="166" fontId="9" fillId="2" borderId="1" xfId="11" applyFont="1" applyFill="1" applyBorder="1" applyAlignment="1">
      <alignment horizontal="center" vertical="center" wrapText="1"/>
    </xf>
    <xf numFmtId="166" fontId="0" fillId="0" borderId="4" xfId="11" applyFont="1" applyFill="1" applyBorder="1" applyAlignment="1">
      <alignment vertical="center" wrapText="1"/>
    </xf>
    <xf numFmtId="166" fontId="0" fillId="0" borderId="1" xfId="11" applyFont="1" applyFill="1" applyBorder="1" applyAlignment="1">
      <alignment vertical="center" wrapText="1"/>
    </xf>
    <xf numFmtId="166" fontId="0" fillId="0" borderId="1" xfId="11" applyFont="1" applyBorder="1"/>
    <xf numFmtId="166" fontId="9" fillId="0" borderId="1" xfId="11" applyFont="1" applyFill="1" applyBorder="1" applyAlignment="1">
      <alignment vertical="center" wrapText="1"/>
    </xf>
    <xf numFmtId="166" fontId="9" fillId="0" borderId="1" xfId="11" applyFont="1" applyFill="1" applyBorder="1" applyAlignment="1">
      <alignment horizontal="center" vertical="center" wrapText="1"/>
    </xf>
    <xf numFmtId="166" fontId="25" fillId="0" borderId="4" xfId="11" applyFont="1" applyFill="1" applyBorder="1" applyAlignment="1">
      <alignment horizontal="right" vertical="center" wrapText="1"/>
    </xf>
    <xf numFmtId="166" fontId="0" fillId="0" borderId="1" xfId="11" applyFont="1" applyBorder="1" applyAlignment="1">
      <alignment horizontal="center" vertical="center"/>
    </xf>
    <xf numFmtId="166" fontId="0" fillId="0" borderId="2" xfId="11" applyFont="1" applyFill="1" applyBorder="1" applyAlignment="1">
      <alignment horizontal="center" vertical="center" wrapText="1"/>
    </xf>
    <xf numFmtId="4" fontId="0" fillId="0" borderId="0" xfId="0" applyNumberFormat="1" applyAlignment="1">
      <alignment horizontal="center" vertical="center"/>
    </xf>
    <xf numFmtId="166" fontId="11" fillId="0" borderId="1" xfId="11" applyFont="1" applyFill="1" applyBorder="1" applyAlignment="1">
      <alignment horizontal="center" vertical="center"/>
    </xf>
    <xf numFmtId="166" fontId="0" fillId="0" borderId="1" xfId="11" applyFont="1" applyBorder="1" applyAlignment="1">
      <alignment vertical="center"/>
    </xf>
    <xf numFmtId="174" fontId="0" fillId="0" borderId="0" xfId="0" applyNumberFormat="1" applyAlignment="1">
      <alignment horizontal="center" vertical="center"/>
    </xf>
    <xf numFmtId="166" fontId="11" fillId="0" borderId="1" xfId="11" applyFont="1" applyFill="1" applyBorder="1" applyAlignment="1">
      <alignment horizontal="left" vertical="center"/>
    </xf>
    <xf numFmtId="166" fontId="9" fillId="2" borderId="1" xfId="11" applyFont="1" applyFill="1" applyBorder="1" applyAlignment="1">
      <alignment vertical="center" wrapText="1"/>
    </xf>
    <xf numFmtId="166" fontId="9" fillId="2" borderId="2" xfId="11" applyFont="1" applyFill="1" applyBorder="1" applyAlignment="1">
      <alignment vertical="center" wrapText="1"/>
    </xf>
    <xf numFmtId="166" fontId="9" fillId="2" borderId="4" xfId="11" applyFont="1" applyFill="1" applyBorder="1" applyAlignment="1">
      <alignment horizontal="center" vertical="center" wrapText="1"/>
    </xf>
    <xf numFmtId="166" fontId="0" fillId="0" borderId="1" xfId="11" applyFont="1" applyBorder="1" applyAlignment="1">
      <alignment horizontal="left" vertical="top" wrapText="1"/>
    </xf>
    <xf numFmtId="167" fontId="0" fillId="0" borderId="0" xfId="0" applyNumberFormat="1" applyAlignment="1">
      <alignment horizontal="center" vertical="center"/>
    </xf>
    <xf numFmtId="3" fontId="0" fillId="0" borderId="2" xfId="0" applyNumberFormat="1" applyFont="1" applyBorder="1" applyAlignment="1">
      <alignment horizontal="center" vertical="center" wrapText="1"/>
    </xf>
    <xf numFmtId="176" fontId="0" fillId="2" borderId="1" xfId="11" applyNumberFormat="1" applyFont="1" applyFill="1" applyBorder="1" applyAlignment="1">
      <alignment horizontal="center" vertical="center"/>
    </xf>
    <xf numFmtId="3" fontId="0" fillId="0" borderId="1" xfId="0" applyNumberFormat="1" applyBorder="1" applyAlignment="1">
      <alignment horizontal="center" vertical="center"/>
    </xf>
    <xf numFmtId="3" fontId="0" fillId="0" borderId="2" xfId="0" applyNumberFormat="1" applyFont="1" applyBorder="1" applyAlignment="1">
      <alignment horizontal="center" vertical="center" wrapText="1"/>
    </xf>
    <xf numFmtId="176" fontId="0" fillId="2" borderId="1" xfId="11" applyNumberFormat="1" applyFont="1" applyFill="1" applyBorder="1" applyAlignment="1">
      <alignment horizontal="center" vertical="center"/>
    </xf>
    <xf numFmtId="166" fontId="9" fillId="2" borderId="1" xfId="11" applyFont="1" applyFill="1" applyBorder="1" applyAlignment="1">
      <alignment horizontal="center" vertical="center" wrapText="1"/>
    </xf>
    <xf numFmtId="176" fontId="0" fillId="2" borderId="1" xfId="11" applyNumberFormat="1" applyFont="1" applyFill="1" applyBorder="1" applyAlignment="1">
      <alignment vertical="center"/>
    </xf>
    <xf numFmtId="164" fontId="0" fillId="2" borderId="1" xfId="4" applyFont="1" applyFill="1" applyBorder="1" applyAlignment="1">
      <alignment vertical="center"/>
    </xf>
    <xf numFmtId="166" fontId="11" fillId="2" borderId="1" xfId="11" applyFont="1" applyFill="1" applyBorder="1" applyAlignment="1">
      <alignment horizontal="left" vertical="center"/>
    </xf>
    <xf numFmtId="166" fontId="0" fillId="2" borderId="1" xfId="11" applyFont="1" applyFill="1" applyBorder="1" applyAlignment="1">
      <alignment horizontal="center" vertical="center"/>
    </xf>
    <xf numFmtId="166" fontId="0" fillId="2" borderId="1" xfId="11" applyFont="1" applyFill="1" applyBorder="1" applyAlignment="1">
      <alignment vertical="center"/>
    </xf>
    <xf numFmtId="166" fontId="0" fillId="2" borderId="1" xfId="11" applyFont="1" applyFill="1" applyBorder="1" applyAlignment="1">
      <alignment vertical="center" wrapText="1"/>
    </xf>
    <xf numFmtId="166" fontId="0" fillId="2" borderId="2" xfId="11" applyFont="1" applyFill="1" applyBorder="1" applyAlignment="1">
      <alignment horizontal="center" vertical="center"/>
    </xf>
    <xf numFmtId="166" fontId="0" fillId="2" borderId="4" xfId="11" applyFont="1" applyFill="1" applyBorder="1" applyAlignment="1">
      <alignment vertical="center"/>
    </xf>
    <xf numFmtId="166" fontId="0" fillId="2" borderId="2" xfId="11" applyFont="1" applyFill="1" applyBorder="1" applyAlignment="1">
      <alignment vertical="center" wrapText="1"/>
    </xf>
    <xf numFmtId="166" fontId="0" fillId="2" borderId="2" xfId="11" applyFont="1" applyFill="1" applyBorder="1" applyAlignment="1">
      <alignment vertical="center"/>
    </xf>
    <xf numFmtId="166" fontId="0" fillId="2" borderId="1" xfId="11" applyFont="1" applyFill="1" applyBorder="1" applyAlignment="1">
      <alignment horizontal="left" vertical="center"/>
    </xf>
    <xf numFmtId="166" fontId="0" fillId="2" borderId="2" xfId="11" applyFont="1" applyFill="1" applyBorder="1" applyAlignment="1">
      <alignment horizontal="left" vertical="center"/>
    </xf>
    <xf numFmtId="9" fontId="23" fillId="12" borderId="1" xfId="1" applyFont="1" applyFill="1" applyBorder="1" applyAlignment="1">
      <alignment horizontal="left" vertical="center"/>
    </xf>
    <xf numFmtId="9" fontId="0" fillId="12" borderId="1" xfId="1" applyFont="1" applyFill="1" applyBorder="1" applyAlignment="1">
      <alignment horizontal="left" vertical="center"/>
    </xf>
    <xf numFmtId="0" fontId="4"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3" xfId="0" applyFont="1" applyFill="1" applyBorder="1" applyAlignment="1">
      <alignment horizontal="justify" vertical="center" wrapText="1"/>
    </xf>
    <xf numFmtId="9" fontId="2" fillId="0" borderId="2" xfId="0" applyNumberFormat="1" applyFont="1" applyFill="1" applyBorder="1" applyAlignment="1">
      <alignment horizontal="justify" vertical="center" wrapText="1"/>
    </xf>
    <xf numFmtId="9" fontId="2" fillId="0" borderId="4" xfId="0" applyNumberFormat="1" applyFont="1" applyFill="1" applyBorder="1" applyAlignment="1">
      <alignment horizontal="justify"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168" fontId="2" fillId="0" borderId="2" xfId="2" applyFont="1" applyFill="1" applyBorder="1" applyAlignment="1">
      <alignment horizontal="center" vertical="center" wrapText="1"/>
    </xf>
    <xf numFmtId="168" fontId="0" fillId="0" borderId="3" xfId="2" applyFont="1" applyBorder="1" applyAlignment="1">
      <alignment horizontal="center" vertical="center" wrapText="1"/>
    </xf>
    <xf numFmtId="168" fontId="0" fillId="0" borderId="4" xfId="2" applyFont="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9" fontId="2" fillId="0" borderId="2" xfId="0" applyNumberFormat="1" applyFont="1" applyFill="1" applyBorder="1" applyAlignment="1">
      <alignment horizontal="center" vertical="center" wrapText="1"/>
    </xf>
    <xf numFmtId="9" fontId="2" fillId="0" borderId="4" xfId="0" applyNumberFormat="1" applyFont="1" applyFill="1" applyBorder="1" applyAlignment="1">
      <alignment horizontal="center" vertical="center" wrapText="1"/>
    </xf>
    <xf numFmtId="169" fontId="9" fillId="0" borderId="12" xfId="0" applyNumberFormat="1" applyFont="1" applyFill="1" applyBorder="1" applyAlignment="1">
      <alignment horizontal="center" vertical="center" wrapText="1"/>
    </xf>
    <xf numFmtId="169" fontId="9" fillId="0" borderId="3" xfId="0" applyNumberFormat="1" applyFont="1" applyFill="1" applyBorder="1" applyAlignment="1">
      <alignment horizontal="center" vertical="center" wrapText="1"/>
    </xf>
    <xf numFmtId="169" fontId="9" fillId="0" borderId="16"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6" xfId="0" applyFont="1" applyFill="1" applyBorder="1" applyAlignment="1">
      <alignment horizontal="center" vertical="center"/>
    </xf>
    <xf numFmtId="9" fontId="9" fillId="0" borderId="2" xfId="0" applyNumberFormat="1" applyFont="1" applyFill="1" applyBorder="1" applyAlignment="1">
      <alignment horizontal="center" vertical="center" wrapText="1"/>
    </xf>
    <xf numFmtId="9" fontId="9" fillId="0" borderId="3" xfId="0" applyNumberFormat="1" applyFont="1" applyFill="1" applyBorder="1" applyAlignment="1">
      <alignment horizontal="center" vertical="center" wrapText="1"/>
    </xf>
    <xf numFmtId="9" fontId="9" fillId="0" borderId="16" xfId="0" applyNumberFormat="1" applyFont="1" applyFill="1" applyBorder="1" applyAlignment="1">
      <alignment horizontal="center" vertical="center" wrapText="1"/>
    </xf>
    <xf numFmtId="0" fontId="5" fillId="6" borderId="9"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6" xfId="0"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171" fontId="9" fillId="0" borderId="3" xfId="0" applyNumberFormat="1" applyFont="1" applyFill="1" applyBorder="1" applyAlignment="1">
      <alignment horizontal="center" vertical="center" wrapText="1"/>
    </xf>
    <xf numFmtId="171" fontId="9" fillId="0" borderId="16" xfId="0" applyNumberFormat="1"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171" fontId="5" fillId="6" borderId="10" xfId="0" applyNumberFormat="1" applyFont="1" applyFill="1" applyBorder="1" applyAlignment="1">
      <alignment horizontal="center" vertical="center" wrapText="1"/>
    </xf>
    <xf numFmtId="171" fontId="5" fillId="6" borderId="11"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0" applyFont="1" applyFill="1" applyBorder="1" applyAlignment="1">
      <alignment horizontal="justify" vertical="center" wrapText="1"/>
    </xf>
    <xf numFmtId="10" fontId="9" fillId="0" borderId="2"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9" fontId="9" fillId="0" borderId="2" xfId="0" applyNumberFormat="1" applyFont="1" applyFill="1" applyBorder="1" applyAlignment="1">
      <alignment horizontal="justify" vertical="center" wrapText="1"/>
    </xf>
    <xf numFmtId="9" fontId="9" fillId="0" borderId="3" xfId="0" applyNumberFormat="1" applyFont="1" applyFill="1" applyBorder="1" applyAlignment="1">
      <alignment horizontal="justify" vertical="center" wrapText="1"/>
    </xf>
    <xf numFmtId="9" fontId="9" fillId="0" borderId="4" xfId="0" applyNumberFormat="1" applyFont="1" applyFill="1" applyBorder="1" applyAlignment="1">
      <alignment horizontal="justify" vertical="center" wrapText="1"/>
    </xf>
    <xf numFmtId="9" fontId="9" fillId="0" borderId="2" xfId="0" applyNumberFormat="1" applyFont="1" applyFill="1" applyBorder="1" applyAlignment="1">
      <alignment horizontal="center" vertical="center"/>
    </xf>
    <xf numFmtId="9" fontId="9" fillId="0" borderId="3" xfId="0" applyNumberFormat="1" applyFont="1" applyFill="1" applyBorder="1" applyAlignment="1">
      <alignment horizontal="center" vertical="center"/>
    </xf>
    <xf numFmtId="9" fontId="9" fillId="0" borderId="4"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1" fontId="9" fillId="0" borderId="2" xfId="0" applyNumberFormat="1" applyFont="1" applyFill="1" applyBorder="1" applyAlignment="1">
      <alignment horizontal="center" vertical="center"/>
    </xf>
    <xf numFmtId="1" fontId="9" fillId="0" borderId="3" xfId="0" applyNumberFormat="1" applyFont="1" applyFill="1" applyBorder="1" applyAlignment="1">
      <alignment horizontal="center" vertical="center"/>
    </xf>
    <xf numFmtId="1" fontId="9"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171" fontId="9" fillId="0" borderId="4"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 fontId="9" fillId="0" borderId="3" xfId="0"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3" fillId="0" borderId="2" xfId="5" applyFont="1" applyFill="1" applyBorder="1" applyAlignment="1">
      <alignment horizontal="center" vertical="center" wrapText="1"/>
    </xf>
    <xf numFmtId="0" fontId="13" fillId="0" borderId="4" xfId="5" applyFont="1" applyFill="1" applyBorder="1" applyAlignment="1">
      <alignment horizontal="center" vertical="center" wrapText="1"/>
    </xf>
    <xf numFmtId="0" fontId="9" fillId="0" borderId="2" xfId="0" applyFont="1" applyFill="1" applyBorder="1" applyAlignment="1">
      <alignment horizontal="justify" vertical="top" wrapText="1"/>
    </xf>
    <xf numFmtId="0" fontId="9" fillId="0" borderId="4" xfId="0" applyFont="1" applyFill="1" applyBorder="1" applyAlignment="1">
      <alignment horizontal="justify" vertical="top"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9" fillId="0" borderId="12" xfId="0" applyFont="1" applyFill="1" applyBorder="1" applyAlignment="1">
      <alignment horizontal="justify" vertical="center" wrapText="1"/>
    </xf>
    <xf numFmtId="9" fontId="9" fillId="0" borderId="12"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71" fontId="9" fillId="0" borderId="12" xfId="0" applyNumberFormat="1" applyFont="1" applyFill="1" applyBorder="1" applyAlignment="1">
      <alignment horizontal="center" vertical="center" wrapText="1"/>
    </xf>
    <xf numFmtId="168" fontId="9" fillId="0" borderId="12" xfId="2" applyFont="1" applyFill="1" applyBorder="1" applyAlignment="1">
      <alignment horizontal="center" vertical="center" wrapText="1"/>
    </xf>
    <xf numFmtId="168" fontId="9" fillId="0" borderId="3" xfId="2" applyFont="1" applyFill="1" applyBorder="1" applyAlignment="1">
      <alignment horizontal="center" vertical="center" wrapText="1"/>
    </xf>
    <xf numFmtId="168" fontId="9" fillId="0" borderId="16" xfId="2"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171" fontId="8" fillId="6" borderId="10" xfId="0" applyNumberFormat="1" applyFont="1" applyFill="1" applyBorder="1" applyAlignment="1">
      <alignment horizontal="center" vertical="center" wrapText="1"/>
    </xf>
    <xf numFmtId="171" fontId="8" fillId="6" borderId="11"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xf>
    <xf numFmtId="171" fontId="9" fillId="0" borderId="4" xfId="0" applyNumberFormat="1" applyFont="1" applyFill="1" applyBorder="1" applyAlignment="1">
      <alignment horizontal="center" vertical="center"/>
    </xf>
    <xf numFmtId="171" fontId="9" fillId="0" borderId="12" xfId="0" applyNumberFormat="1" applyFont="1" applyFill="1" applyBorder="1" applyAlignment="1">
      <alignment horizontal="center" vertical="center"/>
    </xf>
    <xf numFmtId="171" fontId="9" fillId="0" borderId="3" xfId="0" applyNumberFormat="1" applyFont="1" applyFill="1" applyBorder="1" applyAlignment="1">
      <alignment horizontal="center" vertical="center"/>
    </xf>
    <xf numFmtId="0" fontId="9" fillId="0" borderId="17"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9" fontId="9" fillId="0" borderId="17" xfId="0" applyNumberFormat="1" applyFont="1" applyFill="1" applyBorder="1" applyAlignment="1">
      <alignment horizontal="center" vertical="center" wrapText="1"/>
    </xf>
    <xf numFmtId="0" fontId="16" fillId="0" borderId="12" xfId="0" applyFont="1" applyFill="1" applyBorder="1" applyAlignment="1">
      <alignment horizontal="center" vertical="center" textRotation="90" wrapText="1"/>
    </xf>
    <xf numFmtId="0" fontId="16" fillId="0" borderId="3" xfId="0" applyFont="1" applyFill="1" applyBorder="1" applyAlignment="1">
      <alignment horizontal="center" vertical="center" textRotation="90" wrapText="1"/>
    </xf>
    <xf numFmtId="0" fontId="16" fillId="0" borderId="16" xfId="0" applyFont="1" applyFill="1" applyBorder="1" applyAlignment="1">
      <alignment horizontal="center" vertical="center" textRotation="90" wrapText="1"/>
    </xf>
    <xf numFmtId="0" fontId="9" fillId="0" borderId="3" xfId="0" applyFont="1" applyFill="1" applyBorder="1" applyAlignment="1">
      <alignment horizontal="center" vertical="center" textRotation="90" wrapText="1"/>
    </xf>
    <xf numFmtId="0" fontId="9" fillId="0" borderId="16" xfId="0" applyFont="1" applyFill="1" applyBorder="1" applyAlignment="1">
      <alignment horizontal="center" vertical="center" textRotation="90" wrapText="1"/>
    </xf>
    <xf numFmtId="170" fontId="9" fillId="0" borderId="12" xfId="0" applyNumberFormat="1" applyFont="1" applyFill="1" applyBorder="1" applyAlignment="1">
      <alignment horizontal="center" vertical="center" wrapText="1"/>
    </xf>
    <xf numFmtId="170" fontId="9" fillId="0" borderId="3" xfId="0" applyNumberFormat="1" applyFont="1" applyFill="1" applyBorder="1" applyAlignment="1">
      <alignment horizontal="center" vertical="center" wrapText="1"/>
    </xf>
    <xf numFmtId="170" fontId="9" fillId="0" borderId="4" xfId="0" applyNumberFormat="1" applyFont="1" applyFill="1" applyBorder="1" applyAlignment="1">
      <alignment horizontal="center" vertical="center" wrapText="1"/>
    </xf>
    <xf numFmtId="170" fontId="9" fillId="0" borderId="3" xfId="0" applyNumberFormat="1" applyFont="1" applyFill="1" applyBorder="1" applyAlignment="1">
      <alignment horizontal="center" vertical="center"/>
    </xf>
    <xf numFmtId="170" fontId="9" fillId="0" borderId="4" xfId="0" applyNumberFormat="1" applyFont="1" applyFill="1" applyBorder="1" applyAlignment="1">
      <alignment horizontal="center" vertical="center"/>
    </xf>
    <xf numFmtId="171" fontId="9" fillId="0" borderId="16" xfId="0" applyNumberFormat="1" applyFont="1" applyFill="1" applyBorder="1" applyAlignment="1">
      <alignment horizontal="center" vertical="center"/>
    </xf>
    <xf numFmtId="10" fontId="9" fillId="0" borderId="3" xfId="0" applyNumberFormat="1" applyFont="1" applyFill="1" applyBorder="1" applyAlignment="1">
      <alignment horizontal="center" vertical="center" wrapText="1"/>
    </xf>
    <xf numFmtId="10" fontId="9" fillId="0" borderId="2" xfId="0" applyNumberFormat="1" applyFont="1" applyFill="1" applyBorder="1" applyAlignment="1">
      <alignment horizontal="center" vertical="center"/>
    </xf>
    <xf numFmtId="10" fontId="9" fillId="0" borderId="4"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0" fontId="9" fillId="0" borderId="2" xfId="1" applyNumberFormat="1" applyFont="1" applyFill="1" applyBorder="1" applyAlignment="1">
      <alignment horizontal="justify" vertical="center" wrapText="1"/>
    </xf>
    <xf numFmtId="10" fontId="9" fillId="0" borderId="4" xfId="1" applyNumberFormat="1" applyFont="1" applyFill="1" applyBorder="1" applyAlignment="1">
      <alignment horizontal="justify" vertical="center" wrapText="1"/>
    </xf>
    <xf numFmtId="3" fontId="9" fillId="0" borderId="2"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9" fontId="9" fillId="0" borderId="2" xfId="1" applyNumberFormat="1" applyFont="1" applyFill="1" applyBorder="1" applyAlignment="1">
      <alignment horizontal="center" vertical="center"/>
    </xf>
    <xf numFmtId="9" fontId="9" fillId="0" borderId="4" xfId="1" applyNumberFormat="1" applyFont="1" applyFill="1" applyBorder="1" applyAlignment="1">
      <alignment horizontal="center" vertical="center"/>
    </xf>
    <xf numFmtId="3" fontId="9" fillId="0" borderId="2"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2" xfId="0" applyFont="1" applyFill="1" applyBorder="1" applyAlignment="1">
      <alignment horizontal="center" vertical="center"/>
    </xf>
    <xf numFmtId="9" fontId="9" fillId="0" borderId="12" xfId="0" applyNumberFormat="1" applyFont="1" applyFill="1" applyBorder="1" applyAlignment="1">
      <alignment horizontal="center" vertical="center" wrapText="1"/>
    </xf>
    <xf numFmtId="3" fontId="11" fillId="0" borderId="2" xfId="9" applyNumberFormat="1" applyFont="1" applyFill="1" applyBorder="1" applyAlignment="1">
      <alignment horizontal="center" vertical="center"/>
    </xf>
    <xf numFmtId="0" fontId="11" fillId="0" borderId="3" xfId="9" applyNumberFormat="1" applyFont="1" applyFill="1" applyBorder="1" applyAlignment="1">
      <alignment horizontal="center" vertical="center"/>
    </xf>
    <xf numFmtId="0" fontId="11" fillId="0" borderId="16" xfId="9" applyNumberFormat="1" applyFont="1" applyFill="1" applyBorder="1" applyAlignment="1">
      <alignment horizontal="center" vertical="center"/>
    </xf>
    <xf numFmtId="0" fontId="11" fillId="0" borderId="4" xfId="9" applyNumberFormat="1" applyFont="1" applyFill="1" applyBorder="1" applyAlignment="1">
      <alignment horizontal="center" vertical="center"/>
    </xf>
    <xf numFmtId="171" fontId="18" fillId="0" borderId="1" xfId="0" applyNumberFormat="1" applyFont="1" applyFill="1" applyBorder="1" applyAlignment="1">
      <alignment horizontal="center" vertical="center" wrapText="1"/>
    </xf>
    <xf numFmtId="171" fontId="18" fillId="0" borderId="2" xfId="0" applyNumberFormat="1" applyFont="1" applyFill="1" applyBorder="1" applyAlignment="1">
      <alignment horizontal="center" vertical="center" wrapText="1"/>
    </xf>
    <xf numFmtId="171" fontId="18" fillId="0" borderId="3" xfId="0" applyNumberFormat="1" applyFont="1" applyFill="1" applyBorder="1" applyAlignment="1">
      <alignment horizontal="center" vertical="center" wrapText="1"/>
    </xf>
    <xf numFmtId="171" fontId="18" fillId="0" borderId="4"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2"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18" fillId="0" borderId="2" xfId="5" applyFont="1" applyFill="1" applyBorder="1" applyAlignment="1">
      <alignment horizontal="center" vertical="center" wrapText="1"/>
    </xf>
    <xf numFmtId="0" fontId="18" fillId="0" borderId="4" xfId="5" applyFont="1" applyFill="1" applyBorder="1" applyAlignment="1">
      <alignment horizontal="center" vertical="center" wrapText="1"/>
    </xf>
    <xf numFmtId="0" fontId="0" fillId="0" borderId="2" xfId="0" applyBorder="1" applyAlignment="1">
      <alignment horizontal="center" vertical="center" wrapText="1"/>
    </xf>
    <xf numFmtId="0" fontId="5" fillId="6" borderId="1" xfId="0" applyFont="1" applyFill="1" applyBorder="1" applyAlignment="1">
      <alignment horizontal="center" vertical="center" wrapText="1"/>
    </xf>
    <xf numFmtId="3"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1" xfId="11" applyNumberFormat="1" applyFont="1" applyBorder="1" applyAlignment="1">
      <alignment horizontal="center" vertical="center"/>
    </xf>
    <xf numFmtId="9" fontId="9" fillId="2" borderId="1" xfId="0" applyNumberFormat="1" applyFont="1" applyFill="1" applyBorder="1" applyAlignment="1">
      <alignment horizontal="center" vertical="center" wrapText="1"/>
    </xf>
    <xf numFmtId="9" fontId="0" fillId="0" borderId="1" xfId="0" applyNumberFormat="1" applyBorder="1" applyAlignment="1">
      <alignment horizontal="center" vertical="center"/>
    </xf>
    <xf numFmtId="9" fontId="0" fillId="0" borderId="1" xfId="1" applyFont="1" applyBorder="1" applyAlignment="1">
      <alignment horizontal="center" vertical="center"/>
    </xf>
    <xf numFmtId="3" fontId="0" fillId="0" borderId="1" xfId="0" applyNumberFormat="1" applyBorder="1" applyAlignment="1">
      <alignment horizontal="center" vertical="center" wrapText="1"/>
    </xf>
    <xf numFmtId="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9" fontId="0" fillId="0" borderId="2" xfId="1" applyFont="1" applyBorder="1" applyAlignment="1">
      <alignment horizontal="center" vertical="center"/>
    </xf>
    <xf numFmtId="9" fontId="0" fillId="0" borderId="4" xfId="1" applyFont="1" applyBorder="1" applyAlignment="1">
      <alignment horizontal="center" vertical="center"/>
    </xf>
    <xf numFmtId="0" fontId="9" fillId="0" borderId="0" xfId="0" applyFont="1" applyFill="1" applyBorder="1" applyAlignment="1">
      <alignment horizontal="center" vertical="center"/>
    </xf>
    <xf numFmtId="0" fontId="0" fillId="0" borderId="12" xfId="0" applyFont="1" applyFill="1" applyBorder="1" applyAlignment="1">
      <alignment horizontal="left" vertical="center" wrapText="1"/>
    </xf>
    <xf numFmtId="0" fontId="0" fillId="0" borderId="4" xfId="0" applyFont="1" applyFill="1" applyBorder="1" applyAlignment="1">
      <alignment horizontal="left" vertical="center" wrapText="1"/>
    </xf>
    <xf numFmtId="9" fontId="0" fillId="0" borderId="21" xfId="0" applyNumberFormat="1" applyFont="1" applyFill="1" applyBorder="1" applyAlignment="1">
      <alignment horizontal="left" vertical="center" wrapText="1"/>
    </xf>
    <xf numFmtId="9" fontId="0" fillId="0" borderId="19" xfId="0" applyNumberFormat="1"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3" xfId="0" applyFont="1" applyBorder="1" applyAlignment="1">
      <alignment horizontal="center" vertical="center"/>
    </xf>
    <xf numFmtId="9" fontId="0" fillId="0" borderId="3" xfId="1" applyFont="1" applyBorder="1" applyAlignment="1">
      <alignment horizontal="center" vertical="center"/>
    </xf>
    <xf numFmtId="0" fontId="0" fillId="0" borderId="20"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10" fontId="0" fillId="0" borderId="2" xfId="0" applyNumberFormat="1" applyFont="1" applyFill="1" applyBorder="1" applyAlignment="1">
      <alignment horizontal="center" vertical="center" wrapText="1"/>
    </xf>
    <xf numFmtId="10" fontId="0" fillId="0" borderId="3" xfId="0" applyNumberFormat="1" applyFont="1" applyFill="1" applyBorder="1" applyAlignment="1">
      <alignment horizontal="center" vertical="center" wrapText="1"/>
    </xf>
    <xf numFmtId="10" fontId="0" fillId="0" borderId="4"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4" xfId="0" applyNumberFormat="1" applyFont="1" applyFill="1" applyBorder="1" applyAlignment="1">
      <alignment horizontal="center" vertical="center"/>
    </xf>
    <xf numFmtId="0" fontId="0" fillId="0" borderId="2" xfId="0" applyNumberFormat="1" applyFont="1" applyBorder="1" applyAlignment="1">
      <alignment horizontal="center" vertical="center"/>
    </xf>
    <xf numFmtId="0" fontId="0" fillId="0" borderId="4" xfId="0" applyNumberFormat="1" applyFont="1" applyBorder="1" applyAlignment="1">
      <alignment horizontal="center" vertical="center"/>
    </xf>
    <xf numFmtId="9" fontId="0" fillId="8" borderId="1" xfId="1" applyFont="1" applyFill="1" applyBorder="1" applyAlignment="1">
      <alignment horizontal="center" vertical="center"/>
    </xf>
    <xf numFmtId="10" fontId="0" fillId="0" borderId="1" xfId="1" applyNumberFormat="1" applyFont="1" applyFill="1" applyBorder="1" applyAlignment="1">
      <alignment horizontal="center" vertical="center"/>
    </xf>
    <xf numFmtId="10" fontId="0" fillId="0" borderId="1" xfId="0" applyNumberFormat="1" applyFont="1" applyBorder="1" applyAlignment="1">
      <alignment horizontal="center" vertical="center"/>
    </xf>
    <xf numFmtId="0" fontId="0" fillId="0" borderId="3" xfId="0" applyFont="1" applyFill="1" applyBorder="1" applyAlignment="1">
      <alignment horizontal="left" vertical="top"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9" fontId="0" fillId="0" borderId="2" xfId="0" applyNumberFormat="1" applyFont="1" applyBorder="1" applyAlignment="1">
      <alignment horizontal="center" vertical="center"/>
    </xf>
    <xf numFmtId="9" fontId="0" fillId="0" borderId="3" xfId="0" applyNumberFormat="1" applyFont="1" applyBorder="1" applyAlignment="1">
      <alignment horizontal="center" vertical="center"/>
    </xf>
    <xf numFmtId="9" fontId="0" fillId="0" borderId="3" xfId="1" applyFont="1" applyFill="1" applyBorder="1" applyAlignment="1">
      <alignment horizontal="center" vertical="center"/>
    </xf>
    <xf numFmtId="0" fontId="20" fillId="0" borderId="4" xfId="0" applyFont="1" applyFill="1" applyBorder="1" applyAlignment="1">
      <alignment horizontal="center" vertical="center" wrapText="1"/>
    </xf>
    <xf numFmtId="176" fontId="0" fillId="0" borderId="2" xfId="11" applyNumberFormat="1" applyFont="1" applyBorder="1" applyAlignment="1">
      <alignment horizontal="center" vertical="center"/>
    </xf>
    <xf numFmtId="176" fontId="0" fillId="0" borderId="3" xfId="11" applyNumberFormat="1" applyFont="1" applyBorder="1" applyAlignment="1">
      <alignment horizontal="center" vertical="center"/>
    </xf>
    <xf numFmtId="176" fontId="0" fillId="0" borderId="4" xfId="11" applyNumberFormat="1" applyFont="1" applyBorder="1" applyAlignment="1">
      <alignment horizontal="center" vertical="center"/>
    </xf>
    <xf numFmtId="176" fontId="0" fillId="0" borderId="2" xfId="11" applyNumberFormat="1" applyFont="1" applyBorder="1" applyAlignment="1">
      <alignment horizontal="center" vertical="center" wrapText="1"/>
    </xf>
    <xf numFmtId="176" fontId="0" fillId="0" borderId="3" xfId="11" applyNumberFormat="1" applyFont="1" applyBorder="1" applyAlignment="1">
      <alignment horizontal="center" vertical="center" wrapText="1"/>
    </xf>
    <xf numFmtId="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top" wrapText="1"/>
    </xf>
    <xf numFmtId="0" fontId="0" fillId="0" borderId="1" xfId="0" applyNumberFormat="1" applyFont="1" applyBorder="1" applyAlignment="1">
      <alignment horizontal="center" vertical="center"/>
    </xf>
    <xf numFmtId="0" fontId="0" fillId="0" borderId="13"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3" xfId="0" applyFont="1" applyBorder="1" applyAlignment="1">
      <alignment horizontal="center" vertical="center"/>
    </xf>
    <xf numFmtId="9" fontId="0" fillId="0" borderId="13" xfId="1" applyFont="1" applyBorder="1" applyAlignment="1">
      <alignment horizontal="center" vertical="center"/>
    </xf>
    <xf numFmtId="176" fontId="0" fillId="0" borderId="13" xfId="11" applyNumberFormat="1" applyFont="1" applyBorder="1" applyAlignment="1">
      <alignment horizontal="center" vertical="center"/>
    </xf>
    <xf numFmtId="176" fontId="0" fillId="0" borderId="4" xfId="11" applyNumberFormat="1" applyFont="1" applyBorder="1" applyAlignment="1">
      <alignment horizontal="center" vertical="center" wrapText="1"/>
    </xf>
    <xf numFmtId="176" fontId="0" fillId="0" borderId="1" xfId="11" applyNumberFormat="1" applyFont="1" applyFill="1" applyBorder="1" applyAlignment="1">
      <alignment horizontal="center" vertical="center"/>
    </xf>
    <xf numFmtId="176" fontId="0" fillId="0" borderId="2" xfId="11" applyNumberFormat="1" applyFont="1" applyFill="1" applyBorder="1" applyAlignment="1">
      <alignment horizontal="center" vertical="center" wrapText="1"/>
    </xf>
    <xf numFmtId="176" fontId="0" fillId="0" borderId="4" xfId="11" applyNumberFormat="1" applyFont="1" applyFill="1" applyBorder="1" applyAlignment="1">
      <alignment horizontal="center" vertical="center" wrapText="1"/>
    </xf>
    <xf numFmtId="176" fontId="0" fillId="0" borderId="1" xfId="11" applyNumberFormat="1" applyFont="1" applyFill="1" applyBorder="1" applyAlignment="1">
      <alignment horizontal="center" vertical="center" wrapText="1"/>
    </xf>
    <xf numFmtId="3" fontId="0" fillId="0" borderId="1" xfId="0" applyNumberFormat="1" applyFont="1" applyBorder="1" applyAlignment="1">
      <alignment horizontal="center" vertical="center"/>
    </xf>
    <xf numFmtId="3" fontId="0" fillId="0" borderId="2" xfId="0" applyNumberFormat="1" applyFont="1" applyBorder="1" applyAlignment="1">
      <alignment horizontal="center" vertical="center" wrapText="1"/>
    </xf>
    <xf numFmtId="3" fontId="0" fillId="0" borderId="4" xfId="0" applyNumberFormat="1" applyFont="1" applyBorder="1" applyAlignment="1">
      <alignment horizontal="center" vertical="center" wrapText="1"/>
    </xf>
    <xf numFmtId="1" fontId="0" fillId="0" borderId="1" xfId="0" applyNumberFormat="1" applyFont="1" applyFill="1" applyBorder="1" applyAlignment="1">
      <alignment horizontal="center" vertical="center" wrapText="1"/>
    </xf>
    <xf numFmtId="9" fontId="0" fillId="0" borderId="2" xfId="0" applyNumberFormat="1" applyFont="1" applyFill="1" applyBorder="1" applyAlignment="1">
      <alignment horizontal="left" vertical="center" wrapText="1"/>
    </xf>
    <xf numFmtId="9" fontId="0" fillId="0" borderId="4" xfId="0" applyNumberFormat="1" applyFont="1" applyFill="1" applyBorder="1" applyAlignment="1">
      <alignment horizontal="left" vertical="center" wrapText="1"/>
    </xf>
    <xf numFmtId="3" fontId="0" fillId="0" borderId="2" xfId="0" applyNumberFormat="1" applyBorder="1" applyAlignment="1">
      <alignment horizontal="center" vertical="center"/>
    </xf>
    <xf numFmtId="3" fontId="0" fillId="0" borderId="4" xfId="0" applyNumberFormat="1" applyBorder="1" applyAlignment="1">
      <alignment horizontal="center" vertical="center"/>
    </xf>
    <xf numFmtId="176" fontId="0" fillId="2" borderId="1" xfId="11" applyNumberFormat="1" applyFont="1" applyFill="1" applyBorder="1" applyAlignment="1">
      <alignment horizontal="center" vertical="center"/>
    </xf>
    <xf numFmtId="176" fontId="0" fillId="2" borderId="2" xfId="11" applyNumberFormat="1" applyFont="1" applyFill="1" applyBorder="1" applyAlignment="1">
      <alignment horizontal="center" vertical="center"/>
    </xf>
    <xf numFmtId="176" fontId="0" fillId="2" borderId="3" xfId="11" applyNumberFormat="1" applyFont="1" applyFill="1" applyBorder="1" applyAlignment="1">
      <alignment horizontal="center" vertical="center"/>
    </xf>
    <xf numFmtId="176" fontId="0" fillId="2" borderId="4" xfId="11" applyNumberFormat="1" applyFont="1" applyFill="1" applyBorder="1" applyAlignment="1">
      <alignment horizontal="center" vertical="center"/>
    </xf>
    <xf numFmtId="176" fontId="0" fillId="0" borderId="1" xfId="11" applyNumberFormat="1" applyFont="1" applyBorder="1" applyAlignment="1">
      <alignment horizontal="center" vertical="center" wrapText="1"/>
    </xf>
    <xf numFmtId="3" fontId="0" fillId="0" borderId="4" xfId="0" applyNumberFormat="1" applyFont="1" applyBorder="1" applyAlignment="1">
      <alignment horizontal="center" vertical="center"/>
    </xf>
    <xf numFmtId="167" fontId="19" fillId="2" borderId="1" xfId="1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8" fillId="0" borderId="29" xfId="0" applyFont="1" applyFill="1" applyBorder="1" applyAlignment="1">
      <alignment horizontal="left" vertical="center" textRotation="90" wrapText="1"/>
    </xf>
    <xf numFmtId="0" fontId="8" fillId="0" borderId="31" xfId="0" applyFont="1" applyFill="1" applyBorder="1" applyAlignment="1">
      <alignment horizontal="left" vertical="center" textRotation="90" wrapText="1"/>
    </xf>
    <xf numFmtId="0" fontId="8" fillId="0" borderId="33" xfId="0" applyFont="1" applyFill="1" applyBorder="1" applyAlignment="1">
      <alignment horizontal="left" vertical="center" textRotation="90" wrapText="1"/>
    </xf>
    <xf numFmtId="0" fontId="0" fillId="0" borderId="30" xfId="0" applyFont="1" applyFill="1" applyBorder="1" applyAlignment="1">
      <alignment horizontal="left" vertical="center" wrapText="1"/>
    </xf>
    <xf numFmtId="0" fontId="0" fillId="0" borderId="32" xfId="0" applyFont="1" applyFill="1" applyBorder="1" applyAlignment="1">
      <alignment horizontal="left" vertical="center" wrapText="1"/>
    </xf>
    <xf numFmtId="0" fontId="0" fillId="0" borderId="2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9" fontId="0" fillId="0" borderId="2" xfId="0" applyNumberFormat="1" applyFont="1" applyFill="1" applyBorder="1" applyAlignment="1">
      <alignment horizontal="center" vertical="center" wrapText="1"/>
    </xf>
    <xf numFmtId="9" fontId="0" fillId="0" borderId="4" xfId="0" applyNumberFormat="1"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3" xfId="0" applyFont="1" applyFill="1" applyBorder="1" applyAlignment="1">
      <alignment horizontal="left" vertical="center" wrapText="1"/>
    </xf>
    <xf numFmtId="9" fontId="0" fillId="0" borderId="3" xfId="0" applyNumberFormat="1" applyFont="1" applyFill="1" applyBorder="1" applyAlignment="1">
      <alignment horizontal="left" vertical="center" wrapText="1"/>
    </xf>
    <xf numFmtId="0" fontId="0" fillId="0" borderId="19" xfId="0" applyFont="1" applyFill="1" applyBorder="1" applyAlignment="1">
      <alignment horizontal="left" vertical="center" wrapText="1"/>
    </xf>
    <xf numFmtId="10" fontId="0" fillId="0" borderId="2" xfId="1" applyNumberFormat="1" applyFont="1" applyFill="1" applyBorder="1" applyAlignment="1">
      <alignment horizontal="left" vertical="center" wrapText="1"/>
    </xf>
    <xf numFmtId="10" fontId="0" fillId="0" borderId="3" xfId="1" applyNumberFormat="1" applyFont="1" applyFill="1" applyBorder="1" applyAlignment="1">
      <alignment horizontal="left" vertical="center" wrapText="1"/>
    </xf>
    <xf numFmtId="0" fontId="0" fillId="0" borderId="2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0" fillId="0" borderId="23"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13" xfId="0" applyFont="1" applyFill="1" applyBorder="1" applyAlignment="1">
      <alignment horizontal="left" vertical="center"/>
    </xf>
    <xf numFmtId="0" fontId="0" fillId="0" borderId="1" xfId="0" applyFont="1" applyFill="1" applyBorder="1" applyAlignment="1">
      <alignment horizontal="left" vertical="center"/>
    </xf>
    <xf numFmtId="0" fontId="0" fillId="0" borderId="1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6" fillId="0" borderId="1" xfId="0" applyFont="1" applyFill="1" applyBorder="1" applyAlignment="1">
      <alignment horizontal="center" vertical="center" textRotation="90" wrapText="1"/>
    </xf>
    <xf numFmtId="0" fontId="9" fillId="0" borderId="1" xfId="0" applyFont="1" applyFill="1" applyBorder="1" applyAlignment="1">
      <alignment horizontal="center" vertical="center" textRotation="90" wrapText="1"/>
    </xf>
    <xf numFmtId="0" fontId="8" fillId="0" borderId="12" xfId="0" applyFont="1" applyFill="1" applyBorder="1" applyAlignment="1">
      <alignment horizontal="left" vertical="center" textRotation="90" wrapText="1"/>
    </xf>
    <xf numFmtId="0" fontId="0" fillId="0" borderId="3" xfId="0" applyFont="1" applyFill="1" applyBorder="1" applyAlignment="1">
      <alignment horizontal="left" vertical="center" textRotation="90" wrapText="1"/>
    </xf>
    <xf numFmtId="0" fontId="0" fillId="0" borderId="12" xfId="0" applyFont="1" applyFill="1" applyBorder="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2" xfId="0" applyFont="1" applyFill="1" applyBorder="1" applyAlignment="1">
      <alignment horizontal="left" vertical="center"/>
    </xf>
    <xf numFmtId="0" fontId="0" fillId="0" borderId="16" xfId="0" applyFont="1" applyFill="1" applyBorder="1" applyAlignment="1">
      <alignment horizontal="left" vertical="center"/>
    </xf>
    <xf numFmtId="0" fontId="5" fillId="6" borderId="23" xfId="0"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8" fillId="0" borderId="12" xfId="0" applyFont="1" applyFill="1" applyBorder="1" applyAlignment="1">
      <alignment horizontal="center" vertical="center" textRotation="90" wrapText="1"/>
    </xf>
    <xf numFmtId="0" fontId="0" fillId="0" borderId="3" xfId="0" applyFont="1" applyFill="1" applyBorder="1" applyAlignment="1">
      <alignment horizontal="center" vertical="center" textRotation="90" wrapText="1"/>
    </xf>
    <xf numFmtId="0" fontId="0" fillId="0" borderId="16" xfId="0" applyFont="1" applyFill="1" applyBorder="1" applyAlignment="1">
      <alignment horizontal="center" vertical="center" textRotation="90"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170" fontId="9" fillId="0" borderId="12" xfId="0" applyNumberFormat="1" applyFont="1" applyFill="1" applyBorder="1" applyAlignment="1">
      <alignment horizontal="center" vertical="center"/>
    </xf>
    <xf numFmtId="9" fontId="18" fillId="0" borderId="2" xfId="0" applyNumberFormat="1" applyFont="1" applyFill="1" applyBorder="1" applyAlignment="1">
      <alignment horizontal="center" vertical="center"/>
    </xf>
    <xf numFmtId="9" fontId="18" fillId="0" borderId="4" xfId="0" applyNumberFormat="1" applyFont="1" applyFill="1" applyBorder="1" applyAlignment="1">
      <alignment horizontal="center" vertical="center"/>
    </xf>
    <xf numFmtId="0" fontId="18" fillId="0" borderId="2" xfId="0" applyNumberFormat="1" applyFont="1" applyFill="1" applyBorder="1" applyAlignment="1">
      <alignment horizontal="center" vertical="center"/>
    </xf>
    <xf numFmtId="0" fontId="18" fillId="0" borderId="3" xfId="0" applyNumberFormat="1" applyFont="1" applyFill="1" applyBorder="1" applyAlignment="1">
      <alignment horizontal="center" vertical="center"/>
    </xf>
    <xf numFmtId="9" fontId="0" fillId="0" borderId="4" xfId="0" applyNumberFormat="1" applyFont="1" applyBorder="1" applyAlignment="1">
      <alignment horizontal="center" vertical="center"/>
    </xf>
    <xf numFmtId="9" fontId="0" fillId="0" borderId="1" xfId="1"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9" fontId="0" fillId="0" borderId="2" xfId="1" applyFont="1" applyBorder="1" applyAlignment="1">
      <alignment horizontal="left" vertical="center"/>
    </xf>
    <xf numFmtId="9" fontId="0" fillId="0" borderId="3" xfId="1" applyFont="1" applyBorder="1" applyAlignment="1">
      <alignment horizontal="left" vertical="center"/>
    </xf>
    <xf numFmtId="166" fontId="0" fillId="2" borderId="1" xfId="11" applyFont="1" applyFill="1" applyBorder="1" applyAlignment="1">
      <alignment horizontal="center" vertical="center"/>
    </xf>
    <xf numFmtId="166" fontId="0" fillId="2" borderId="2" xfId="11" applyFont="1" applyFill="1" applyBorder="1" applyAlignment="1">
      <alignment horizontal="center" vertical="center" wrapText="1"/>
    </xf>
    <xf numFmtId="166" fontId="0" fillId="2" borderId="4" xfId="11" applyFont="1" applyFill="1" applyBorder="1" applyAlignment="1">
      <alignment horizontal="center" vertical="center"/>
    </xf>
    <xf numFmtId="0" fontId="9" fillId="0" borderId="13" xfId="0" applyFont="1" applyFill="1" applyBorder="1" applyAlignment="1">
      <alignment horizontal="center" vertical="center" wrapText="1"/>
    </xf>
    <xf numFmtId="166" fontId="9" fillId="2" borderId="2" xfId="11" applyFont="1" applyFill="1" applyBorder="1" applyAlignment="1">
      <alignment horizontal="center" vertical="center" wrapText="1"/>
    </xf>
    <xf numFmtId="166" fontId="9" fillId="2" borderId="4" xfId="11" applyFont="1" applyFill="1" applyBorder="1" applyAlignment="1">
      <alignment horizontal="center" vertical="center" wrapText="1"/>
    </xf>
    <xf numFmtId="166" fontId="9" fillId="2" borderId="1" xfId="11" applyFont="1" applyFill="1" applyBorder="1" applyAlignment="1">
      <alignment horizontal="center" vertical="center" wrapText="1"/>
    </xf>
    <xf numFmtId="9" fontId="0" fillId="0" borderId="1" xfId="0" applyNumberFormat="1" applyFont="1" applyBorder="1" applyAlignment="1">
      <alignment horizontal="left" vertical="center"/>
    </xf>
    <xf numFmtId="0" fontId="0" fillId="0" borderId="1" xfId="0" applyFont="1" applyBorder="1" applyAlignment="1">
      <alignment horizontal="left" vertical="center"/>
    </xf>
    <xf numFmtId="9" fontId="0" fillId="0" borderId="1" xfId="1" applyFont="1" applyBorder="1" applyAlignment="1">
      <alignment horizontal="left" vertical="center"/>
    </xf>
    <xf numFmtId="165" fontId="0" fillId="0" borderId="1" xfId="3" applyFont="1" applyBorder="1" applyAlignment="1">
      <alignment horizontal="center" vertical="center"/>
    </xf>
    <xf numFmtId="3" fontId="0" fillId="2" borderId="2" xfId="0" applyNumberFormat="1" applyFont="1" applyFill="1" applyBorder="1" applyAlignment="1">
      <alignment horizontal="center" vertical="center"/>
    </xf>
    <xf numFmtId="3" fontId="0" fillId="2" borderId="3" xfId="0" applyNumberFormat="1" applyFont="1" applyFill="1" applyBorder="1" applyAlignment="1">
      <alignment horizontal="center" vertical="center"/>
    </xf>
    <xf numFmtId="3" fontId="0" fillId="2" borderId="4" xfId="0" applyNumberFormat="1" applyFont="1" applyFill="1" applyBorder="1" applyAlignment="1">
      <alignment horizontal="center" vertical="center"/>
    </xf>
    <xf numFmtId="9" fontId="9" fillId="0" borderId="2" xfId="3" applyNumberFormat="1" applyFont="1" applyFill="1" applyBorder="1" applyAlignment="1">
      <alignment horizontal="center" vertical="center"/>
    </xf>
    <xf numFmtId="165" fontId="9" fillId="0" borderId="3" xfId="3" applyFont="1" applyFill="1" applyBorder="1" applyAlignment="1">
      <alignment horizontal="center" vertical="center"/>
    </xf>
    <xf numFmtId="165" fontId="9" fillId="0" borderId="16" xfId="3" applyFont="1" applyFill="1" applyBorder="1" applyAlignment="1">
      <alignment horizontal="center" vertical="center"/>
    </xf>
    <xf numFmtId="166" fontId="5" fillId="6" borderId="2" xfId="11" applyFont="1" applyFill="1" applyBorder="1" applyAlignment="1">
      <alignment horizontal="center" vertical="center" wrapText="1"/>
    </xf>
    <xf numFmtId="166" fontId="5" fillId="6" borderId="4" xfId="11" applyFont="1" applyFill="1" applyBorder="1" applyAlignment="1">
      <alignment horizontal="center" vertical="center" wrapText="1"/>
    </xf>
    <xf numFmtId="166" fontId="0" fillId="0" borderId="2" xfId="11" applyFont="1" applyBorder="1" applyAlignment="1">
      <alignment horizontal="center" vertical="center" wrapText="1"/>
    </xf>
    <xf numFmtId="166" fontId="0" fillId="0" borderId="4" xfId="11" applyFont="1" applyBorder="1" applyAlignment="1">
      <alignment horizontal="center" vertical="center" wrapText="1"/>
    </xf>
    <xf numFmtId="166" fontId="17" fillId="0" borderId="2" xfId="11" applyFont="1" applyFill="1" applyBorder="1" applyAlignment="1">
      <alignment horizontal="center" vertical="center" wrapText="1"/>
    </xf>
    <xf numFmtId="166" fontId="17" fillId="0" borderId="4" xfId="11" applyFont="1" applyFill="1" applyBorder="1" applyAlignment="1">
      <alignment horizontal="center" vertical="center" wrapText="1"/>
    </xf>
    <xf numFmtId="166" fontId="0" fillId="0" borderId="1" xfId="11" applyFont="1" applyFill="1" applyBorder="1" applyAlignment="1">
      <alignment horizontal="center" vertical="center" wrapText="1"/>
    </xf>
    <xf numFmtId="166" fontId="0" fillId="0" borderId="2" xfId="11" applyFont="1" applyFill="1" applyBorder="1" applyAlignment="1">
      <alignment horizontal="center" vertical="center" wrapText="1"/>
    </xf>
    <xf numFmtId="166" fontId="0" fillId="0" borderId="4" xfId="11" applyFont="1" applyFill="1" applyBorder="1" applyAlignment="1">
      <alignment horizontal="center" vertical="center" wrapText="1"/>
    </xf>
    <xf numFmtId="164" fontId="0" fillId="2" borderId="2" xfId="4" applyFont="1" applyFill="1" applyBorder="1" applyAlignment="1">
      <alignment horizontal="center" vertical="center"/>
    </xf>
    <xf numFmtId="164" fontId="0" fillId="2" borderId="3" xfId="4" applyFont="1" applyFill="1" applyBorder="1" applyAlignment="1">
      <alignment horizontal="center" vertical="center"/>
    </xf>
    <xf numFmtId="164" fontId="0" fillId="2" borderId="4" xfId="4" applyFont="1" applyFill="1" applyBorder="1" applyAlignment="1">
      <alignment horizontal="center" vertical="center"/>
    </xf>
    <xf numFmtId="177" fontId="9" fillId="2" borderId="1" xfId="0" applyNumberFormat="1" applyFont="1" applyFill="1" applyBorder="1" applyAlignment="1">
      <alignment horizontal="center" vertical="center" wrapText="1"/>
    </xf>
    <xf numFmtId="166" fontId="19" fillId="2" borderId="2" xfId="11" applyFont="1" applyFill="1" applyBorder="1" applyAlignment="1">
      <alignment horizontal="center" vertical="center" wrapText="1"/>
    </xf>
    <xf numFmtId="166" fontId="19" fillId="2" borderId="3" xfId="11" applyFont="1" applyFill="1" applyBorder="1" applyAlignment="1">
      <alignment horizontal="center" vertical="center" wrapText="1"/>
    </xf>
    <xf numFmtId="166" fontId="19" fillId="2" borderId="4" xfId="11" applyFont="1" applyFill="1" applyBorder="1" applyAlignment="1">
      <alignment horizontal="center" vertical="center" wrapText="1"/>
    </xf>
    <xf numFmtId="171" fontId="9" fillId="2" borderId="2" xfId="0" applyNumberFormat="1" applyFont="1" applyFill="1" applyBorder="1" applyAlignment="1">
      <alignment horizontal="center" vertical="center" wrapText="1"/>
    </xf>
    <xf numFmtId="171" fontId="9" fillId="2" borderId="3" xfId="0" applyNumberFormat="1" applyFont="1" applyFill="1" applyBorder="1" applyAlignment="1">
      <alignment horizontal="center" vertical="center" wrapText="1"/>
    </xf>
    <xf numFmtId="171" fontId="9" fillId="2" borderId="4" xfId="0" applyNumberFormat="1" applyFont="1" applyFill="1" applyBorder="1" applyAlignment="1">
      <alignment horizontal="center" vertical="center" wrapText="1"/>
    </xf>
    <xf numFmtId="166" fontId="18" fillId="0" borderId="1" xfId="11" applyFont="1" applyFill="1" applyBorder="1" applyAlignment="1">
      <alignment vertical="center" wrapText="1"/>
    </xf>
    <xf numFmtId="170" fontId="22" fillId="0" borderId="2" xfId="0" applyNumberFormat="1" applyFont="1" applyFill="1" applyBorder="1" applyAlignment="1">
      <alignment horizontal="justify" vertical="center" wrapText="1"/>
    </xf>
    <xf numFmtId="170" fontId="22" fillId="0" borderId="4" xfId="0" applyNumberFormat="1" applyFont="1" applyFill="1" applyBorder="1" applyAlignment="1">
      <alignment horizontal="justify" vertical="center" wrapText="1"/>
    </xf>
    <xf numFmtId="170" fontId="22" fillId="0" borderId="3" xfId="0" applyNumberFormat="1" applyFont="1" applyFill="1" applyBorder="1" applyAlignment="1">
      <alignment horizontal="justify" vertical="center" wrapText="1"/>
    </xf>
    <xf numFmtId="9" fontId="22" fillId="0" borderId="1" xfId="0" applyNumberFormat="1" applyFont="1" applyFill="1" applyBorder="1" applyAlignment="1">
      <alignment horizontal="justify" vertical="top" wrapText="1"/>
    </xf>
    <xf numFmtId="0" fontId="22" fillId="0" borderId="2" xfId="0" applyFont="1" applyFill="1" applyBorder="1" applyAlignment="1">
      <alignment horizontal="justify" vertical="center" wrapText="1"/>
    </xf>
    <xf numFmtId="0" fontId="22" fillId="0" borderId="4" xfId="0" applyFont="1" applyFill="1" applyBorder="1" applyAlignment="1">
      <alignment horizontal="justify" vertical="center" wrapText="1"/>
    </xf>
    <xf numFmtId="10" fontId="22" fillId="0" borderId="2" xfId="0" applyNumberFormat="1" applyFont="1" applyFill="1" applyBorder="1" applyAlignment="1">
      <alignment horizontal="justify" vertical="center" wrapText="1"/>
    </xf>
    <xf numFmtId="10" fontId="22" fillId="0" borderId="4" xfId="0" applyNumberFormat="1" applyFont="1" applyFill="1" applyBorder="1" applyAlignment="1">
      <alignment horizontal="justify" vertical="center" wrapText="1"/>
    </xf>
    <xf numFmtId="0" fontId="19" fillId="2" borderId="1" xfId="0" applyFont="1" applyFill="1" applyBorder="1" applyAlignment="1">
      <alignment horizontal="justify" vertical="center" wrapText="1"/>
    </xf>
    <xf numFmtId="9" fontId="22" fillId="0" borderId="6" xfId="0" applyNumberFormat="1" applyFont="1" applyFill="1" applyBorder="1" applyAlignment="1">
      <alignment horizontal="justify" vertical="center" wrapText="1"/>
    </xf>
    <xf numFmtId="0" fontId="22" fillId="0" borderId="1" xfId="0" applyFont="1" applyFill="1" applyBorder="1" applyAlignment="1">
      <alignment horizontal="justify" vertical="top" wrapText="1"/>
    </xf>
    <xf numFmtId="0" fontId="22" fillId="0" borderId="4" xfId="0" applyFont="1" applyFill="1" applyBorder="1" applyAlignment="1">
      <alignment horizontal="justify" vertical="top" wrapText="1"/>
    </xf>
    <xf numFmtId="0" fontId="19" fillId="0" borderId="6" xfId="0" applyFont="1" applyFill="1" applyBorder="1" applyAlignment="1">
      <alignment horizontal="justify" vertical="center" wrapText="1"/>
    </xf>
    <xf numFmtId="0" fontId="22" fillId="0" borderId="1" xfId="0" applyFont="1" applyFill="1" applyBorder="1" applyAlignment="1">
      <alignment horizontal="justify" vertical="center" wrapText="1"/>
    </xf>
    <xf numFmtId="1" fontId="22" fillId="0" borderId="2" xfId="0" applyNumberFormat="1" applyFont="1" applyFill="1" applyBorder="1" applyAlignment="1">
      <alignment horizontal="justify" vertical="center" wrapText="1"/>
    </xf>
    <xf numFmtId="9" fontId="22" fillId="2" borderId="1" xfId="0" applyNumberFormat="1" applyFont="1" applyFill="1" applyBorder="1" applyAlignment="1">
      <alignment horizontal="justify" vertical="center" wrapText="1"/>
    </xf>
    <xf numFmtId="9" fontId="19" fillId="0" borderId="6" xfId="1"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9" fontId="22" fillId="0" borderId="2" xfId="0" applyNumberFormat="1" applyFont="1" applyFill="1" applyBorder="1" applyAlignment="1">
      <alignment horizontal="justify" vertical="center" wrapText="1"/>
    </xf>
    <xf numFmtId="9" fontId="22" fillId="0" borderId="4" xfId="0" applyNumberFormat="1" applyFont="1" applyFill="1" applyBorder="1" applyAlignment="1">
      <alignment horizontal="justify" vertical="center" wrapText="1"/>
    </xf>
    <xf numFmtId="0" fontId="19" fillId="0" borderId="2" xfId="0" applyFont="1" applyFill="1" applyBorder="1" applyAlignment="1">
      <alignment horizontal="justify" vertical="center" wrapText="1"/>
    </xf>
    <xf numFmtId="0" fontId="22" fillId="0" borderId="4" xfId="0" applyFont="1" applyFill="1" applyBorder="1" applyAlignment="1">
      <alignment horizontal="justify" vertical="center" wrapText="1"/>
    </xf>
    <xf numFmtId="1" fontId="22" fillId="0" borderId="6" xfId="0" applyNumberFormat="1" applyFont="1" applyFill="1" applyBorder="1" applyAlignment="1">
      <alignment horizontal="justify" vertical="center" wrapText="1"/>
    </xf>
    <xf numFmtId="1" fontId="22" fillId="0" borderId="1" xfId="0" applyNumberFormat="1" applyFont="1" applyFill="1" applyBorder="1" applyAlignment="1">
      <alignment horizontal="justify" vertical="center" wrapText="1"/>
    </xf>
    <xf numFmtId="0" fontId="22" fillId="2"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22" fillId="0" borderId="12" xfId="0" applyFont="1" applyFill="1" applyBorder="1" applyAlignment="1">
      <alignment horizontal="justify" vertical="center" wrapText="1"/>
    </xf>
    <xf numFmtId="0" fontId="22" fillId="0" borderId="3" xfId="0" applyFont="1" applyFill="1" applyBorder="1" applyAlignment="1">
      <alignment horizontal="justify" vertical="center" wrapText="1"/>
    </xf>
    <xf numFmtId="0" fontId="22" fillId="0" borderId="17" xfId="0" applyFont="1" applyFill="1" applyBorder="1" applyAlignment="1">
      <alignment horizontal="justify" vertical="center" wrapText="1"/>
    </xf>
    <xf numFmtId="9" fontId="19" fillId="0" borderId="1" xfId="0" applyNumberFormat="1" applyFont="1" applyFill="1" applyBorder="1" applyAlignment="1">
      <alignment horizontal="justify" vertical="center" wrapText="1"/>
    </xf>
    <xf numFmtId="9" fontId="22" fillId="2" borderId="2" xfId="0" applyNumberFormat="1" applyFont="1" applyFill="1" applyBorder="1" applyAlignment="1">
      <alignment horizontal="justify" vertical="center" wrapText="1"/>
    </xf>
    <xf numFmtId="9" fontId="22" fillId="2" borderId="3" xfId="0" applyNumberFormat="1" applyFont="1" applyFill="1" applyBorder="1" applyAlignment="1">
      <alignment horizontal="justify" vertical="center" wrapText="1"/>
    </xf>
    <xf numFmtId="9" fontId="22" fillId="2" borderId="4" xfId="0" applyNumberFormat="1" applyFont="1" applyFill="1" applyBorder="1" applyAlignment="1">
      <alignment horizontal="justify" vertical="center" wrapText="1"/>
    </xf>
    <xf numFmtId="9" fontId="22" fillId="0" borderId="21" xfId="0" applyNumberFormat="1" applyFont="1" applyFill="1" applyBorder="1" applyAlignment="1">
      <alignment horizontal="justify" vertical="center" wrapText="1"/>
    </xf>
    <xf numFmtId="9" fontId="22" fillId="0" borderId="19" xfId="0" applyNumberFormat="1" applyFont="1" applyFill="1" applyBorder="1" applyAlignment="1">
      <alignment horizontal="justify" vertical="center" wrapText="1"/>
    </xf>
    <xf numFmtId="0" fontId="0" fillId="0" borderId="0" xfId="0" applyAlignment="1">
      <alignment horizontal="justify"/>
    </xf>
  </cellXfs>
  <cellStyles count="12">
    <cellStyle name="Millares" xfId="2" builtinId="3"/>
    <cellStyle name="Millares [0]" xfId="3" builtinId="6"/>
    <cellStyle name="Millares 2" xfId="8" xr:uid="{00000000-0005-0000-0000-000002000000}"/>
    <cellStyle name="Millares 2 2" xfId="10" xr:uid="{00000000-0005-0000-0000-000003000000}"/>
    <cellStyle name="Millares 3" xfId="6" xr:uid="{00000000-0005-0000-0000-000004000000}"/>
    <cellStyle name="Moneda" xfId="11" builtinId="4"/>
    <cellStyle name="Moneda [0]" xfId="4" builtinId="7"/>
    <cellStyle name="Moneda [0] 2 2" xfId="7" xr:uid="{00000000-0005-0000-0000-000007000000}"/>
    <cellStyle name="Normal" xfId="0" builtinId="0"/>
    <cellStyle name="Normal 2" xfId="5" xr:uid="{00000000-0005-0000-0000-000009000000}"/>
    <cellStyle name="Normal 2 2 2" xfId="9" xr:uid="{00000000-0005-0000-0000-00000A000000}"/>
    <cellStyle name="Porcentaje" xfId="1" builtinId="5"/>
  </cellStyles>
  <dxfs count="175">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800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FCCFF"/>
      <color rgb="FFFF99F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UXFAMILIA26/Downloads/valentina/PLAN%20DE%20ACCION%202019/2019/familia%20Sgto%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I MARZO 31 2019"/>
      <sheetName val="Metas y Proyectos"/>
      <sheetName val="Plan de Accion"/>
      <sheetName val="Seguimiento Plan de Accion"/>
      <sheetName val="Inversion entes territor"/>
    </sheetNames>
    <sheetDataSet>
      <sheetData sheetId="0" refreshError="1"/>
      <sheetData sheetId="1" refreshError="1">
        <row r="20">
          <cell r="T20" t="str">
            <v xml:space="preserve">Para el cumplimiento de la estrategia de prevención y atención de embarazos y segundos embarazos a temprana edad, durante el primer trimestre de la vigencia 2019 se desarrollaron dos (2) ciclos educativos en las instituciones educativas Baudilio Montoya y Román María Valencia del municipio de Calarcá, las cuales fueron definidas por la secretaría de Educación del departamento, en donde se abordaron las siguientes temáticas: 1. Sexo y sexualidad humana, 2. Autoestima, 3. Proyecto de vida, 4. Prevención de embarazo y métodos de planificación familiar, 5. Uso de la doble protección / ETS – VIH – SIDA, 6. Derechos sexuales y reproductivos y, 7. Comunicación en familia. También, se realizaron jornadas pedagógicas en la Institución Educativa Boquía de Salento y en el SENA de la construcción sobre derechos sexuales y reproductivos. Se beneficiaron 436 adolescentes aproximadamente. 
También, se han realizado escuelas de padres sobre derechos sexuales y reproductivos y planificación familiar en las Unidades de Servicio Simón Bolívar, La Adiela, Centro Social y La Isabela del municipio de Armenia, beneficiando 59 adultos.
De otro lado, se encuentra en proceso precontractual la contratación de mínima cuantía con el objeto: “Prestar servicios a la secretaría de Familia en la realización de encuentros y jornadas pedagógicas frente a la promoción y prevención del embarazo en adolescentes y segundos embarazos a temprana edad en instituciones educativas oficiales del departamento del Quindío”.   </v>
          </cell>
        </row>
        <row r="21">
          <cell r="T21" t="str">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tabSelected="1" zoomScale="50" zoomScaleNormal="50" workbookViewId="0">
      <selection sqref="A1:Q1"/>
    </sheetView>
  </sheetViews>
  <sheetFormatPr baseColWidth="10" defaultRowHeight="15"/>
  <cols>
    <col min="1" max="1" width="39" style="1" customWidth="1"/>
    <col min="2" max="2" width="11" style="1" customWidth="1"/>
    <col min="3" max="3" width="39" style="1" customWidth="1"/>
    <col min="4" max="4" width="8.7109375" style="1" customWidth="1"/>
    <col min="5" max="5" width="48.28515625" style="1" customWidth="1"/>
    <col min="6" max="6" width="31.7109375" style="1" customWidth="1"/>
    <col min="7" max="7" width="30.85546875" style="1" customWidth="1"/>
    <col min="8" max="8" width="27.140625" style="1" customWidth="1"/>
    <col min="9" max="9" width="36.5703125" style="1" customWidth="1"/>
    <col min="10" max="10" width="31.7109375" style="1" hidden="1" customWidth="1"/>
    <col min="11" max="11" width="13.5703125" style="1" customWidth="1"/>
    <col min="12" max="13" width="12.42578125" style="1" customWidth="1"/>
    <col min="14" max="16" width="25.42578125" style="1" customWidth="1"/>
    <col min="17" max="17" width="72.140625" style="1" customWidth="1"/>
    <col min="18" max="16384" width="11.42578125" style="1"/>
  </cols>
  <sheetData>
    <row r="1" spans="1:17" ht="36.75" customHeight="1">
      <c r="A1" s="334" t="s">
        <v>372</v>
      </c>
      <c r="B1" s="335"/>
      <c r="C1" s="335"/>
      <c r="D1" s="335"/>
      <c r="E1" s="335"/>
      <c r="F1" s="335"/>
      <c r="G1" s="335"/>
      <c r="H1" s="335"/>
      <c r="I1" s="335"/>
      <c r="J1" s="335"/>
      <c r="K1" s="335"/>
      <c r="L1" s="335"/>
      <c r="M1" s="335"/>
      <c r="N1" s="335"/>
      <c r="O1" s="335"/>
      <c r="P1" s="335"/>
      <c r="Q1" s="335"/>
    </row>
    <row r="2" spans="1:17" ht="54.75" customHeight="1">
      <c r="A2" s="339" t="s">
        <v>329</v>
      </c>
      <c r="B2" s="339" t="s">
        <v>146</v>
      </c>
      <c r="C2" s="339" t="s">
        <v>330</v>
      </c>
      <c r="D2" s="339" t="s">
        <v>146</v>
      </c>
      <c r="E2" s="339" t="s">
        <v>331</v>
      </c>
      <c r="F2" s="339" t="s">
        <v>136</v>
      </c>
      <c r="G2" s="339" t="s">
        <v>138</v>
      </c>
      <c r="H2" s="339" t="s">
        <v>139</v>
      </c>
      <c r="I2" s="339" t="s">
        <v>137</v>
      </c>
      <c r="J2" s="21"/>
      <c r="K2" s="347" t="s">
        <v>333</v>
      </c>
      <c r="L2" s="347" t="s">
        <v>332</v>
      </c>
      <c r="M2" s="347" t="s">
        <v>373</v>
      </c>
      <c r="N2" s="339" t="s">
        <v>336</v>
      </c>
      <c r="O2" s="339" t="s">
        <v>327</v>
      </c>
      <c r="P2" s="339" t="s">
        <v>334</v>
      </c>
      <c r="Q2" s="339" t="s">
        <v>335</v>
      </c>
    </row>
    <row r="3" spans="1:17" ht="29.25" customHeight="1">
      <c r="A3" s="340"/>
      <c r="B3" s="340"/>
      <c r="C3" s="340"/>
      <c r="D3" s="340"/>
      <c r="E3" s="340"/>
      <c r="F3" s="340"/>
      <c r="G3" s="340"/>
      <c r="H3" s="340"/>
      <c r="I3" s="340"/>
      <c r="J3" s="22">
        <v>2018</v>
      </c>
      <c r="K3" s="347"/>
      <c r="L3" s="347"/>
      <c r="M3" s="347"/>
      <c r="N3" s="340"/>
      <c r="O3" s="340"/>
      <c r="P3" s="340"/>
      <c r="Q3" s="340"/>
    </row>
    <row r="4" spans="1:17" ht="111.75" customHeight="1">
      <c r="A4" s="336" t="s">
        <v>0</v>
      </c>
      <c r="B4" s="336" t="s">
        <v>147</v>
      </c>
      <c r="C4" s="336" t="s">
        <v>261</v>
      </c>
      <c r="D4" s="336" t="s">
        <v>268</v>
      </c>
      <c r="E4" s="350" t="s">
        <v>259</v>
      </c>
      <c r="F4" s="6" t="s">
        <v>5</v>
      </c>
      <c r="G4" s="6" t="s">
        <v>6</v>
      </c>
      <c r="H4" s="6" t="s">
        <v>141</v>
      </c>
      <c r="I4" s="17" t="s">
        <v>317</v>
      </c>
      <c r="J4" s="17">
        <v>7</v>
      </c>
      <c r="K4" s="17">
        <v>12</v>
      </c>
      <c r="L4" s="17"/>
      <c r="M4" s="17">
        <v>3</v>
      </c>
      <c r="N4" s="341"/>
      <c r="O4" s="341" t="s">
        <v>319</v>
      </c>
      <c r="P4" s="341"/>
      <c r="Q4" s="6" t="s">
        <v>320</v>
      </c>
    </row>
    <row r="5" spans="1:17" ht="125.25" customHeight="1">
      <c r="A5" s="343"/>
      <c r="B5" s="343"/>
      <c r="C5" s="343"/>
      <c r="D5" s="343"/>
      <c r="E5" s="352"/>
      <c r="F5" s="6" t="s">
        <v>140</v>
      </c>
      <c r="G5" s="6" t="s">
        <v>143</v>
      </c>
      <c r="H5" s="6" t="s">
        <v>142</v>
      </c>
      <c r="I5" s="17">
        <v>0</v>
      </c>
      <c r="J5" s="17">
        <v>6</v>
      </c>
      <c r="K5" s="17">
        <v>12</v>
      </c>
      <c r="L5" s="17"/>
      <c r="M5" s="17">
        <v>0</v>
      </c>
      <c r="N5" s="342"/>
      <c r="O5" s="342"/>
      <c r="P5" s="342"/>
      <c r="Q5" s="6" t="s">
        <v>321</v>
      </c>
    </row>
    <row r="6" spans="1:17" ht="89.25" customHeight="1">
      <c r="A6" s="343"/>
      <c r="B6" s="343"/>
      <c r="C6" s="343"/>
      <c r="D6" s="344"/>
      <c r="E6" s="351"/>
      <c r="F6" s="6" t="s">
        <v>182</v>
      </c>
      <c r="G6" s="6" t="s">
        <v>183</v>
      </c>
      <c r="H6" s="6" t="s">
        <v>184</v>
      </c>
      <c r="I6" s="17" t="s">
        <v>181</v>
      </c>
      <c r="J6" s="4">
        <v>1</v>
      </c>
      <c r="K6" s="4">
        <v>1</v>
      </c>
      <c r="L6" s="4"/>
      <c r="M6" s="4">
        <v>0.01</v>
      </c>
      <c r="N6" s="342"/>
      <c r="O6" s="342"/>
      <c r="P6" s="342"/>
      <c r="Q6" s="6" t="s">
        <v>322</v>
      </c>
    </row>
    <row r="7" spans="1:17" ht="174.75" customHeight="1">
      <c r="A7" s="343"/>
      <c r="B7" s="343"/>
      <c r="C7" s="343"/>
      <c r="D7" s="336" t="s">
        <v>269</v>
      </c>
      <c r="E7" s="336" t="s">
        <v>260</v>
      </c>
      <c r="F7" s="6" t="s">
        <v>179</v>
      </c>
      <c r="G7" s="20" t="s">
        <v>144</v>
      </c>
      <c r="H7" s="6" t="s">
        <v>180</v>
      </c>
      <c r="I7" s="17">
        <v>0</v>
      </c>
      <c r="J7" s="17">
        <v>1</v>
      </c>
      <c r="K7" s="17">
        <v>1</v>
      </c>
      <c r="L7" s="17"/>
      <c r="M7" s="17">
        <v>1</v>
      </c>
      <c r="N7" s="342"/>
      <c r="O7" s="342"/>
      <c r="P7" s="342"/>
      <c r="Q7" s="6" t="s">
        <v>323</v>
      </c>
    </row>
    <row r="8" spans="1:17" ht="82.5" customHeight="1">
      <c r="A8" s="343"/>
      <c r="B8" s="343"/>
      <c r="C8" s="343"/>
      <c r="D8" s="344"/>
      <c r="E8" s="343"/>
      <c r="F8" s="336" t="s">
        <v>7</v>
      </c>
      <c r="G8" s="336" t="s">
        <v>9</v>
      </c>
      <c r="H8" s="336" t="s">
        <v>141</v>
      </c>
      <c r="I8" s="336" t="s">
        <v>8</v>
      </c>
      <c r="J8" s="17">
        <v>6</v>
      </c>
      <c r="K8" s="336">
        <v>12</v>
      </c>
      <c r="L8" s="336"/>
      <c r="M8" s="336">
        <v>3</v>
      </c>
      <c r="N8" s="342"/>
      <c r="O8" s="342"/>
      <c r="P8" s="342"/>
      <c r="Q8" s="350" t="s">
        <v>324</v>
      </c>
    </row>
    <row r="9" spans="1:17" ht="49.5" customHeight="1">
      <c r="A9" s="344"/>
      <c r="B9" s="344"/>
      <c r="C9" s="344"/>
      <c r="D9" s="16"/>
      <c r="E9" s="344"/>
      <c r="F9" s="344"/>
      <c r="G9" s="344"/>
      <c r="H9" s="344"/>
      <c r="I9" s="344"/>
      <c r="J9" s="17"/>
      <c r="K9" s="344"/>
      <c r="L9" s="344"/>
      <c r="M9" s="344"/>
      <c r="N9" s="338"/>
      <c r="O9" s="338"/>
      <c r="P9" s="338"/>
      <c r="Q9" s="351"/>
    </row>
    <row r="10" spans="1:17" ht="148.5" customHeight="1">
      <c r="A10" s="336" t="s">
        <v>1</v>
      </c>
      <c r="B10" s="336" t="s">
        <v>262</v>
      </c>
      <c r="C10" s="336" t="s">
        <v>122</v>
      </c>
      <c r="D10" s="17" t="s">
        <v>271</v>
      </c>
      <c r="E10" s="6" t="s">
        <v>152</v>
      </c>
      <c r="F10" s="6" t="s">
        <v>10</v>
      </c>
      <c r="G10" s="6" t="s">
        <v>123</v>
      </c>
      <c r="H10" s="6" t="s">
        <v>185</v>
      </c>
      <c r="I10" s="17" t="s">
        <v>11</v>
      </c>
      <c r="J10" s="17">
        <v>15</v>
      </c>
      <c r="K10" s="17" t="s">
        <v>12</v>
      </c>
      <c r="L10" s="24" t="s">
        <v>318</v>
      </c>
      <c r="M10" s="24">
        <v>0</v>
      </c>
      <c r="N10" s="336"/>
      <c r="O10" s="336"/>
      <c r="P10" s="336"/>
      <c r="Q10" s="6"/>
    </row>
    <row r="11" spans="1:17" ht="165" customHeight="1">
      <c r="A11" s="343"/>
      <c r="B11" s="343"/>
      <c r="C11" s="343"/>
      <c r="D11" s="17" t="s">
        <v>272</v>
      </c>
      <c r="E11" s="6" t="s">
        <v>151</v>
      </c>
      <c r="F11" s="6" t="s">
        <v>186</v>
      </c>
      <c r="G11" s="6" t="s">
        <v>188</v>
      </c>
      <c r="H11" s="6" t="s">
        <v>189</v>
      </c>
      <c r="I11" s="17" t="s">
        <v>187</v>
      </c>
      <c r="J11" s="17">
        <v>1200</v>
      </c>
      <c r="K11" s="17">
        <f>100*10*3</f>
        <v>3000</v>
      </c>
      <c r="L11" s="17"/>
      <c r="M11" s="17" t="s">
        <v>318</v>
      </c>
      <c r="N11" s="337"/>
      <c r="O11" s="337"/>
      <c r="P11" s="337"/>
      <c r="Q11" s="6"/>
    </row>
    <row r="12" spans="1:17" ht="162" customHeight="1">
      <c r="A12" s="343"/>
      <c r="B12" s="343"/>
      <c r="C12" s="343"/>
      <c r="D12" s="17" t="s">
        <v>273</v>
      </c>
      <c r="E12" s="6" t="s">
        <v>148</v>
      </c>
      <c r="F12" s="6" t="s">
        <v>190</v>
      </c>
      <c r="G12" s="6" t="s">
        <v>191</v>
      </c>
      <c r="H12" s="6" t="s">
        <v>192</v>
      </c>
      <c r="I12" s="17" t="s">
        <v>187</v>
      </c>
      <c r="J12" s="4">
        <v>0.3</v>
      </c>
      <c r="K12" s="4">
        <v>0.6</v>
      </c>
      <c r="L12" s="4"/>
      <c r="M12" s="4" t="s">
        <v>318</v>
      </c>
      <c r="N12" s="337"/>
      <c r="O12" s="337"/>
      <c r="P12" s="337"/>
      <c r="Q12" s="19"/>
    </row>
    <row r="13" spans="1:17" ht="82.5">
      <c r="A13" s="343"/>
      <c r="B13" s="343"/>
      <c r="C13" s="343"/>
      <c r="D13" s="17" t="s">
        <v>274</v>
      </c>
      <c r="E13" s="6" t="s">
        <v>149</v>
      </c>
      <c r="F13" s="6" t="s">
        <v>195</v>
      </c>
      <c r="G13" s="6" t="s">
        <v>196</v>
      </c>
      <c r="H13" s="6" t="s">
        <v>197</v>
      </c>
      <c r="I13" s="17" t="s">
        <v>187</v>
      </c>
      <c r="J13" s="17" t="s">
        <v>193</v>
      </c>
      <c r="K13" s="17" t="s">
        <v>194</v>
      </c>
      <c r="L13" s="17"/>
      <c r="M13" s="17" t="s">
        <v>318</v>
      </c>
      <c r="N13" s="337"/>
      <c r="O13" s="337"/>
      <c r="P13" s="337"/>
      <c r="Q13" s="19"/>
    </row>
    <row r="14" spans="1:17" ht="82.5">
      <c r="A14" s="343"/>
      <c r="B14" s="343"/>
      <c r="C14" s="343"/>
      <c r="D14" s="17" t="s">
        <v>275</v>
      </c>
      <c r="E14" s="6" t="s">
        <v>154</v>
      </c>
      <c r="F14" s="6" t="s">
        <v>198</v>
      </c>
      <c r="G14" s="6" t="s">
        <v>196</v>
      </c>
      <c r="H14" s="6" t="s">
        <v>197</v>
      </c>
      <c r="I14" s="17" t="s">
        <v>187</v>
      </c>
      <c r="J14" s="17" t="s">
        <v>193</v>
      </c>
      <c r="K14" s="17" t="s">
        <v>194</v>
      </c>
      <c r="L14" s="17"/>
      <c r="M14" s="17" t="s">
        <v>318</v>
      </c>
      <c r="N14" s="337"/>
      <c r="O14" s="337"/>
      <c r="P14" s="337"/>
      <c r="Q14" s="19"/>
    </row>
    <row r="15" spans="1:17" ht="54" customHeight="1">
      <c r="A15" s="343"/>
      <c r="B15" s="343"/>
      <c r="C15" s="343"/>
      <c r="D15" s="336" t="s">
        <v>276</v>
      </c>
      <c r="E15" s="345" t="s">
        <v>155</v>
      </c>
      <c r="F15" s="6" t="s">
        <v>13</v>
      </c>
      <c r="G15" s="6" t="s">
        <v>17</v>
      </c>
      <c r="H15" s="6" t="s">
        <v>135</v>
      </c>
      <c r="I15" s="17" t="s">
        <v>18</v>
      </c>
      <c r="J15" s="17">
        <v>3</v>
      </c>
      <c r="K15" s="17" t="s">
        <v>15</v>
      </c>
      <c r="L15" s="17"/>
      <c r="M15" s="17" t="s">
        <v>318</v>
      </c>
      <c r="N15" s="337"/>
      <c r="O15" s="337"/>
      <c r="P15" s="337"/>
      <c r="Q15" s="19"/>
    </row>
    <row r="16" spans="1:17" ht="41.25" customHeight="1">
      <c r="A16" s="343"/>
      <c r="B16" s="343"/>
      <c r="C16" s="343"/>
      <c r="D16" s="344"/>
      <c r="E16" s="346"/>
      <c r="F16" s="6" t="s">
        <v>14</v>
      </c>
      <c r="G16" s="6" t="s">
        <v>17</v>
      </c>
      <c r="H16" s="6" t="s">
        <v>205</v>
      </c>
      <c r="I16" s="17" t="s">
        <v>19</v>
      </c>
      <c r="J16" s="17">
        <v>7</v>
      </c>
      <c r="K16" s="17" t="s">
        <v>16</v>
      </c>
      <c r="L16" s="17"/>
      <c r="M16" s="17" t="s">
        <v>318</v>
      </c>
      <c r="N16" s="337"/>
      <c r="O16" s="337"/>
      <c r="P16" s="337"/>
      <c r="Q16" s="19"/>
    </row>
    <row r="17" spans="1:17" ht="82.5">
      <c r="A17" s="343"/>
      <c r="B17" s="343"/>
      <c r="C17" s="343"/>
      <c r="D17" s="17" t="s">
        <v>277</v>
      </c>
      <c r="E17" s="6" t="s">
        <v>157</v>
      </c>
      <c r="F17" s="6" t="s">
        <v>199</v>
      </c>
      <c r="G17" s="6" t="s">
        <v>200</v>
      </c>
      <c r="H17" s="6" t="s">
        <v>204</v>
      </c>
      <c r="I17" s="17" t="s">
        <v>187</v>
      </c>
      <c r="J17" s="4">
        <v>0.05</v>
      </c>
      <c r="K17" s="4">
        <v>0.1</v>
      </c>
      <c r="L17" s="4"/>
      <c r="M17" s="4" t="s">
        <v>318</v>
      </c>
      <c r="N17" s="337"/>
      <c r="O17" s="337"/>
      <c r="P17" s="337"/>
      <c r="Q17" s="19"/>
    </row>
    <row r="18" spans="1:17" ht="125.25" customHeight="1">
      <c r="A18" s="343"/>
      <c r="B18" s="343"/>
      <c r="C18" s="343"/>
      <c r="D18" s="17" t="s">
        <v>278</v>
      </c>
      <c r="E18" s="6" t="s">
        <v>145</v>
      </c>
      <c r="F18" s="6" t="s">
        <v>201</v>
      </c>
      <c r="G18" s="6" t="s">
        <v>202</v>
      </c>
      <c r="H18" s="6" t="s">
        <v>203</v>
      </c>
      <c r="I18" s="17" t="s">
        <v>187</v>
      </c>
      <c r="J18" s="4">
        <v>0.2</v>
      </c>
      <c r="K18" s="4">
        <v>0.6</v>
      </c>
      <c r="L18" s="4"/>
      <c r="M18" s="4" t="s">
        <v>318</v>
      </c>
      <c r="N18" s="337"/>
      <c r="O18" s="337"/>
      <c r="P18" s="337"/>
      <c r="Q18" s="19"/>
    </row>
    <row r="19" spans="1:17" ht="49.5" customHeight="1">
      <c r="A19" s="344"/>
      <c r="B19" s="344"/>
      <c r="C19" s="344"/>
      <c r="D19" s="17" t="s">
        <v>279</v>
      </c>
      <c r="E19" s="5" t="s">
        <v>206</v>
      </c>
      <c r="F19" s="6" t="s">
        <v>207</v>
      </c>
      <c r="G19" s="6" t="s">
        <v>208</v>
      </c>
      <c r="H19" s="6" t="s">
        <v>209</v>
      </c>
      <c r="I19" s="17">
        <v>1</v>
      </c>
      <c r="J19" s="17">
        <v>3</v>
      </c>
      <c r="K19" s="17">
        <v>5</v>
      </c>
      <c r="L19" s="17"/>
      <c r="M19" s="17" t="s">
        <v>318</v>
      </c>
      <c r="N19" s="338"/>
      <c r="O19" s="338"/>
      <c r="P19" s="338"/>
      <c r="Q19" s="6"/>
    </row>
    <row r="20" spans="1:17" ht="66" customHeight="1">
      <c r="A20" s="336" t="s">
        <v>1</v>
      </c>
      <c r="B20" s="336" t="s">
        <v>263</v>
      </c>
      <c r="C20" s="336" t="s">
        <v>124</v>
      </c>
      <c r="D20" s="336" t="s">
        <v>280</v>
      </c>
      <c r="E20" s="357" t="s">
        <v>158</v>
      </c>
      <c r="F20" s="6" t="s">
        <v>20</v>
      </c>
      <c r="G20" s="6" t="s">
        <v>96</v>
      </c>
      <c r="H20" s="6" t="s">
        <v>210</v>
      </c>
      <c r="I20" s="12" t="s">
        <v>22</v>
      </c>
      <c r="J20" s="17" t="s">
        <v>79</v>
      </c>
      <c r="K20" s="17" t="s">
        <v>80</v>
      </c>
      <c r="L20" s="17"/>
      <c r="M20" s="17" t="s">
        <v>318</v>
      </c>
      <c r="N20" s="336"/>
      <c r="O20" s="336"/>
      <c r="P20" s="336"/>
      <c r="Q20" s="350"/>
    </row>
    <row r="21" spans="1:17" ht="58.5" customHeight="1">
      <c r="A21" s="343"/>
      <c r="B21" s="343"/>
      <c r="C21" s="343"/>
      <c r="D21" s="344"/>
      <c r="E21" s="357"/>
      <c r="F21" s="6" t="s">
        <v>21</v>
      </c>
      <c r="G21" s="6" t="s">
        <v>96</v>
      </c>
      <c r="H21" s="6" t="s">
        <v>210</v>
      </c>
      <c r="I21" s="12" t="s">
        <v>23</v>
      </c>
      <c r="J21" s="17" t="s">
        <v>81</v>
      </c>
      <c r="K21" s="17" t="s">
        <v>82</v>
      </c>
      <c r="L21" s="17"/>
      <c r="M21" s="17" t="s">
        <v>318</v>
      </c>
      <c r="N21" s="337"/>
      <c r="O21" s="337"/>
      <c r="P21" s="337"/>
      <c r="Q21" s="351"/>
    </row>
    <row r="22" spans="1:17" ht="49.5">
      <c r="A22" s="343"/>
      <c r="B22" s="343"/>
      <c r="C22" s="343"/>
      <c r="D22" s="336" t="s">
        <v>281</v>
      </c>
      <c r="E22" s="11" t="s">
        <v>160</v>
      </c>
      <c r="F22" s="6" t="s">
        <v>211</v>
      </c>
      <c r="G22" s="6" t="s">
        <v>96</v>
      </c>
      <c r="H22" s="6" t="s">
        <v>210</v>
      </c>
      <c r="I22" s="17">
        <v>4</v>
      </c>
      <c r="J22" s="17">
        <v>6</v>
      </c>
      <c r="K22" s="17">
        <v>8</v>
      </c>
      <c r="L22" s="17"/>
      <c r="M22" s="17" t="s">
        <v>318</v>
      </c>
      <c r="N22" s="337"/>
      <c r="O22" s="337"/>
      <c r="P22" s="337"/>
      <c r="Q22" s="6"/>
    </row>
    <row r="23" spans="1:17" ht="66">
      <c r="A23" s="343"/>
      <c r="B23" s="343"/>
      <c r="C23" s="343"/>
      <c r="D23" s="344"/>
      <c r="E23" s="6" t="s">
        <v>212</v>
      </c>
      <c r="F23" s="6" t="s">
        <v>24</v>
      </c>
      <c r="G23" s="6" t="s">
        <v>97</v>
      </c>
      <c r="H23" s="6" t="s">
        <v>116</v>
      </c>
      <c r="I23" s="13" t="s">
        <v>25</v>
      </c>
      <c r="J23" s="17" t="s">
        <v>83</v>
      </c>
      <c r="K23" s="17" t="s">
        <v>81</v>
      </c>
      <c r="L23" s="17"/>
      <c r="M23" s="17" t="s">
        <v>318</v>
      </c>
      <c r="N23" s="337"/>
      <c r="O23" s="337"/>
      <c r="P23" s="337"/>
      <c r="Q23" s="6"/>
    </row>
    <row r="24" spans="1:17" ht="138" customHeight="1">
      <c r="A24" s="343"/>
      <c r="B24" s="343"/>
      <c r="C24" s="343"/>
      <c r="D24" s="336" t="s">
        <v>282</v>
      </c>
      <c r="E24" s="11" t="s">
        <v>159</v>
      </c>
      <c r="F24" s="6" t="s">
        <v>30</v>
      </c>
      <c r="G24" s="6" t="s">
        <v>97</v>
      </c>
      <c r="H24" s="6" t="s">
        <v>116</v>
      </c>
      <c r="I24" s="13" t="s">
        <v>31</v>
      </c>
      <c r="J24" s="17" t="s">
        <v>84</v>
      </c>
      <c r="K24" s="17" t="s">
        <v>85</v>
      </c>
      <c r="L24" s="17"/>
      <c r="M24" s="17" t="s">
        <v>318</v>
      </c>
      <c r="N24" s="337"/>
      <c r="O24" s="337"/>
      <c r="P24" s="337"/>
      <c r="Q24" s="6"/>
    </row>
    <row r="25" spans="1:17" ht="66">
      <c r="A25" s="343"/>
      <c r="B25" s="343"/>
      <c r="C25" s="343"/>
      <c r="D25" s="344"/>
      <c r="E25" s="11" t="s">
        <v>161</v>
      </c>
      <c r="F25" s="6" t="s">
        <v>26</v>
      </c>
      <c r="G25" s="6" t="s">
        <v>97</v>
      </c>
      <c r="H25" s="6" t="s">
        <v>116</v>
      </c>
      <c r="I25" s="13" t="s">
        <v>27</v>
      </c>
      <c r="J25" s="17" t="s">
        <v>86</v>
      </c>
      <c r="K25" s="17" t="s">
        <v>87</v>
      </c>
      <c r="L25" s="17"/>
      <c r="M25" s="17" t="s">
        <v>318</v>
      </c>
      <c r="N25" s="337"/>
      <c r="O25" s="337"/>
      <c r="P25" s="337"/>
      <c r="Q25" s="6"/>
    </row>
    <row r="26" spans="1:17" ht="88.5" customHeight="1">
      <c r="A26" s="343"/>
      <c r="B26" s="344"/>
      <c r="C26" s="344"/>
      <c r="D26" s="17" t="s">
        <v>283</v>
      </c>
      <c r="E26" s="11" t="s">
        <v>162</v>
      </c>
      <c r="F26" s="6" t="s">
        <v>28</v>
      </c>
      <c r="G26" s="6" t="s">
        <v>97</v>
      </c>
      <c r="H26" s="6" t="s">
        <v>116</v>
      </c>
      <c r="I26" s="13" t="s">
        <v>29</v>
      </c>
      <c r="J26" s="17" t="s">
        <v>88</v>
      </c>
      <c r="K26" s="17" t="s">
        <v>89</v>
      </c>
      <c r="L26" s="17"/>
      <c r="M26" s="17" t="s">
        <v>318</v>
      </c>
      <c r="N26" s="338"/>
      <c r="O26" s="338"/>
      <c r="P26" s="338"/>
      <c r="Q26" s="19"/>
    </row>
    <row r="27" spans="1:17" ht="93" customHeight="1">
      <c r="A27" s="336" t="s">
        <v>1</v>
      </c>
      <c r="B27" s="336" t="s">
        <v>264</v>
      </c>
      <c r="C27" s="336" t="s">
        <v>213</v>
      </c>
      <c r="D27" s="17" t="s">
        <v>284</v>
      </c>
      <c r="E27" s="11" t="s">
        <v>167</v>
      </c>
      <c r="F27" s="6" t="s">
        <v>217</v>
      </c>
      <c r="G27" s="6" t="s">
        <v>215</v>
      </c>
      <c r="H27" s="3" t="s">
        <v>216</v>
      </c>
      <c r="I27" s="13" t="s">
        <v>214</v>
      </c>
      <c r="J27" s="17">
        <v>0.5</v>
      </c>
      <c r="K27" s="17">
        <v>1</v>
      </c>
      <c r="L27" s="17"/>
      <c r="M27" s="17" t="s">
        <v>318</v>
      </c>
      <c r="N27" s="336"/>
      <c r="O27" s="336"/>
      <c r="P27" s="336"/>
      <c r="Q27" s="350"/>
    </row>
    <row r="28" spans="1:17" ht="212.25" customHeight="1">
      <c r="A28" s="343"/>
      <c r="B28" s="343"/>
      <c r="C28" s="343"/>
      <c r="D28" s="17" t="s">
        <v>285</v>
      </c>
      <c r="E28" s="11" t="s">
        <v>169</v>
      </c>
      <c r="F28" s="6" t="s">
        <v>32</v>
      </c>
      <c r="G28" s="6" t="s">
        <v>98</v>
      </c>
      <c r="H28" s="6" t="s">
        <v>117</v>
      </c>
      <c r="I28" s="17" t="s">
        <v>49</v>
      </c>
      <c r="J28" s="4">
        <v>1</v>
      </c>
      <c r="K28" s="4">
        <v>1</v>
      </c>
      <c r="L28" s="17"/>
      <c r="M28" s="17" t="s">
        <v>318</v>
      </c>
      <c r="N28" s="337"/>
      <c r="O28" s="337"/>
      <c r="P28" s="337"/>
      <c r="Q28" s="351"/>
    </row>
    <row r="29" spans="1:17" ht="107.25" customHeight="1">
      <c r="A29" s="343"/>
      <c r="B29" s="343"/>
      <c r="C29" s="343"/>
      <c r="D29" s="17" t="s">
        <v>286</v>
      </c>
      <c r="E29" s="11" t="s">
        <v>163</v>
      </c>
      <c r="F29" s="6" t="s">
        <v>218</v>
      </c>
      <c r="G29" s="6" t="s">
        <v>221</v>
      </c>
      <c r="H29" s="6" t="s">
        <v>222</v>
      </c>
      <c r="I29" s="17" t="s">
        <v>187</v>
      </c>
      <c r="J29" s="17" t="s">
        <v>219</v>
      </c>
      <c r="K29" s="17" t="s">
        <v>220</v>
      </c>
      <c r="L29" s="17"/>
      <c r="M29" s="17" t="s">
        <v>318</v>
      </c>
      <c r="N29" s="337"/>
      <c r="O29" s="337"/>
      <c r="P29" s="337"/>
      <c r="Q29" s="350"/>
    </row>
    <row r="30" spans="1:17" ht="129" customHeight="1">
      <c r="A30" s="343"/>
      <c r="B30" s="343"/>
      <c r="C30" s="343"/>
      <c r="D30" s="17" t="s">
        <v>287</v>
      </c>
      <c r="E30" s="6" t="s">
        <v>223</v>
      </c>
      <c r="F30" s="6" t="s">
        <v>224</v>
      </c>
      <c r="G30" s="6" t="s">
        <v>98</v>
      </c>
      <c r="H30" s="6" t="s">
        <v>225</v>
      </c>
      <c r="I30" s="17" t="s">
        <v>187</v>
      </c>
      <c r="J30" s="17">
        <v>12</v>
      </c>
      <c r="K30" s="17">
        <v>12</v>
      </c>
      <c r="L30" s="17"/>
      <c r="M30" s="17" t="s">
        <v>318</v>
      </c>
      <c r="N30" s="337"/>
      <c r="O30" s="337"/>
      <c r="P30" s="337"/>
      <c r="Q30" s="351"/>
    </row>
    <row r="31" spans="1:17" ht="89.25" customHeight="1">
      <c r="A31" s="343"/>
      <c r="B31" s="343"/>
      <c r="C31" s="343"/>
      <c r="D31" s="17" t="s">
        <v>288</v>
      </c>
      <c r="E31" s="18" t="s">
        <v>227</v>
      </c>
      <c r="F31" s="6" t="s">
        <v>226</v>
      </c>
      <c r="G31" s="6" t="s">
        <v>98</v>
      </c>
      <c r="H31" s="6" t="s">
        <v>225</v>
      </c>
      <c r="I31" s="17" t="s">
        <v>187</v>
      </c>
      <c r="J31" s="4">
        <v>1</v>
      </c>
      <c r="K31" s="4">
        <v>1</v>
      </c>
      <c r="L31" s="17"/>
      <c r="M31" s="17" t="s">
        <v>318</v>
      </c>
      <c r="N31" s="337"/>
      <c r="O31" s="337"/>
      <c r="P31" s="337"/>
      <c r="Q31" s="19"/>
    </row>
    <row r="32" spans="1:17" ht="39.75" customHeight="1">
      <c r="A32" s="343"/>
      <c r="B32" s="343"/>
      <c r="C32" s="343"/>
      <c r="D32" s="336" t="s">
        <v>289</v>
      </c>
      <c r="E32" s="345" t="s">
        <v>236</v>
      </c>
      <c r="F32" s="6" t="s">
        <v>228</v>
      </c>
      <c r="G32" s="6" t="s">
        <v>229</v>
      </c>
      <c r="H32" s="6" t="s">
        <v>230</v>
      </c>
      <c r="I32" s="17">
        <v>1</v>
      </c>
      <c r="J32" s="17">
        <v>12</v>
      </c>
      <c r="K32" s="17">
        <v>12</v>
      </c>
      <c r="L32" s="17"/>
      <c r="M32" s="17" t="s">
        <v>318</v>
      </c>
      <c r="N32" s="337"/>
      <c r="O32" s="337"/>
      <c r="P32" s="337"/>
      <c r="Q32" s="350"/>
    </row>
    <row r="33" spans="1:17" ht="60.75" customHeight="1">
      <c r="A33" s="343"/>
      <c r="B33" s="343"/>
      <c r="C33" s="343"/>
      <c r="D33" s="344"/>
      <c r="E33" s="346"/>
      <c r="F33" s="6" t="s">
        <v>43</v>
      </c>
      <c r="G33" s="6" t="s">
        <v>99</v>
      </c>
      <c r="H33" s="6" t="s">
        <v>118</v>
      </c>
      <c r="I33" s="17" t="s">
        <v>45</v>
      </c>
      <c r="J33" s="17" t="s">
        <v>42</v>
      </c>
      <c r="K33" s="17" t="s">
        <v>42</v>
      </c>
      <c r="L33" s="17"/>
      <c r="M33" s="17" t="s">
        <v>318</v>
      </c>
      <c r="N33" s="337"/>
      <c r="O33" s="337"/>
      <c r="P33" s="337"/>
      <c r="Q33" s="352"/>
    </row>
    <row r="34" spans="1:17" ht="99">
      <c r="A34" s="343"/>
      <c r="B34" s="343"/>
      <c r="C34" s="343"/>
      <c r="D34" s="17" t="s">
        <v>290</v>
      </c>
      <c r="E34" s="6" t="s">
        <v>235</v>
      </c>
      <c r="F34" s="6" t="s">
        <v>33</v>
      </c>
      <c r="G34" s="6" t="s">
        <v>99</v>
      </c>
      <c r="H34" s="6" t="s">
        <v>118</v>
      </c>
      <c r="I34" s="17" t="s">
        <v>44</v>
      </c>
      <c r="J34" s="17" t="s">
        <v>42</v>
      </c>
      <c r="K34" s="17" t="s">
        <v>42</v>
      </c>
      <c r="L34" s="17"/>
      <c r="M34" s="17" t="s">
        <v>318</v>
      </c>
      <c r="N34" s="337"/>
      <c r="O34" s="337"/>
      <c r="P34" s="337"/>
      <c r="Q34" s="351"/>
    </row>
    <row r="35" spans="1:17" ht="115.5">
      <c r="A35" s="343"/>
      <c r="B35" s="343"/>
      <c r="C35" s="343"/>
      <c r="D35" s="17" t="s">
        <v>291</v>
      </c>
      <c r="E35" s="6" t="s">
        <v>231</v>
      </c>
      <c r="F35" s="6" t="s">
        <v>232</v>
      </c>
      <c r="G35" s="6" t="s">
        <v>99</v>
      </c>
      <c r="H35" s="6" t="s">
        <v>125</v>
      </c>
      <c r="I35" s="17" t="s">
        <v>48</v>
      </c>
      <c r="J35" s="17" t="s">
        <v>42</v>
      </c>
      <c r="K35" s="17" t="s">
        <v>42</v>
      </c>
      <c r="L35" s="17"/>
      <c r="M35" s="17" t="s">
        <v>318</v>
      </c>
      <c r="N35" s="337"/>
      <c r="O35" s="337"/>
      <c r="P35" s="337"/>
      <c r="Q35" s="6"/>
    </row>
    <row r="36" spans="1:17" ht="82.5">
      <c r="A36" s="343"/>
      <c r="B36" s="343"/>
      <c r="C36" s="343"/>
      <c r="D36" s="17" t="s">
        <v>292</v>
      </c>
      <c r="E36" s="6" t="s">
        <v>233</v>
      </c>
      <c r="F36" s="6" t="s">
        <v>34</v>
      </c>
      <c r="G36" s="6" t="s">
        <v>99</v>
      </c>
      <c r="H36" s="6" t="s">
        <v>234</v>
      </c>
      <c r="I36" s="17" t="s">
        <v>47</v>
      </c>
      <c r="J36" s="17" t="s">
        <v>42</v>
      </c>
      <c r="K36" s="17" t="s">
        <v>42</v>
      </c>
      <c r="L36" s="17"/>
      <c r="M36" s="17" t="s">
        <v>318</v>
      </c>
      <c r="N36" s="337"/>
      <c r="O36" s="337"/>
      <c r="P36" s="337"/>
      <c r="Q36" s="6"/>
    </row>
    <row r="37" spans="1:17" ht="49.5">
      <c r="A37" s="343"/>
      <c r="B37" s="343"/>
      <c r="C37" s="343"/>
      <c r="D37" s="336" t="s">
        <v>293</v>
      </c>
      <c r="E37" s="345" t="s">
        <v>170</v>
      </c>
      <c r="F37" s="6" t="s">
        <v>237</v>
      </c>
      <c r="G37" s="6" t="s">
        <v>239</v>
      </c>
      <c r="H37" s="6" t="s">
        <v>238</v>
      </c>
      <c r="I37" s="17" t="s">
        <v>187</v>
      </c>
      <c r="J37" s="4">
        <v>1</v>
      </c>
      <c r="K37" s="4">
        <v>1</v>
      </c>
      <c r="L37" s="17"/>
      <c r="M37" s="17" t="s">
        <v>318</v>
      </c>
      <c r="N37" s="337"/>
      <c r="O37" s="337"/>
      <c r="P37" s="337"/>
      <c r="Q37" s="353"/>
    </row>
    <row r="38" spans="1:17" ht="99">
      <c r="A38" s="343"/>
      <c r="B38" s="343"/>
      <c r="C38" s="343"/>
      <c r="D38" s="344"/>
      <c r="E38" s="346"/>
      <c r="F38" s="6" t="s">
        <v>127</v>
      </c>
      <c r="G38" s="6" t="s">
        <v>99</v>
      </c>
      <c r="H38" s="6" t="s">
        <v>118</v>
      </c>
      <c r="I38" s="17" t="s">
        <v>46</v>
      </c>
      <c r="J38" s="17" t="s">
        <v>42</v>
      </c>
      <c r="K38" s="17" t="s">
        <v>42</v>
      </c>
      <c r="L38" s="17"/>
      <c r="M38" s="17" t="s">
        <v>318</v>
      </c>
      <c r="N38" s="337"/>
      <c r="O38" s="337"/>
      <c r="P38" s="337"/>
      <c r="Q38" s="354"/>
    </row>
    <row r="39" spans="1:17" ht="84.75" customHeight="1">
      <c r="A39" s="343"/>
      <c r="B39" s="343"/>
      <c r="C39" s="343"/>
      <c r="D39" s="17" t="s">
        <v>294</v>
      </c>
      <c r="E39" s="7" t="s">
        <v>168</v>
      </c>
      <c r="F39" s="6" t="s">
        <v>240</v>
      </c>
      <c r="G39" s="6" t="s">
        <v>241</v>
      </c>
      <c r="H39" s="6" t="s">
        <v>242</v>
      </c>
      <c r="I39" s="17" t="s">
        <v>187</v>
      </c>
      <c r="J39" s="17" t="s">
        <v>243</v>
      </c>
      <c r="K39" s="17" t="s">
        <v>244</v>
      </c>
      <c r="L39" s="17"/>
      <c r="M39" s="17" t="s">
        <v>318</v>
      </c>
      <c r="N39" s="337"/>
      <c r="O39" s="337"/>
      <c r="P39" s="337"/>
      <c r="Q39" s="6"/>
    </row>
    <row r="40" spans="1:17" ht="273.75" customHeight="1">
      <c r="A40" s="344"/>
      <c r="B40" s="344"/>
      <c r="C40" s="344"/>
      <c r="D40" s="17" t="s">
        <v>295</v>
      </c>
      <c r="E40" s="7" t="s">
        <v>171</v>
      </c>
      <c r="F40" s="6" t="s">
        <v>245</v>
      </c>
      <c r="G40" s="6" t="s">
        <v>246</v>
      </c>
      <c r="H40" s="6" t="s">
        <v>247</v>
      </c>
      <c r="I40" s="17" t="s">
        <v>187</v>
      </c>
      <c r="J40" s="4">
        <v>1</v>
      </c>
      <c r="K40" s="4">
        <v>1</v>
      </c>
      <c r="L40" s="17"/>
      <c r="M40" s="17" t="s">
        <v>318</v>
      </c>
      <c r="N40" s="337"/>
      <c r="O40" s="337"/>
      <c r="P40" s="337"/>
      <c r="Q40" s="19"/>
    </row>
    <row r="41" spans="1:17" ht="54" customHeight="1">
      <c r="A41" s="336" t="s">
        <v>1</v>
      </c>
      <c r="B41" s="336" t="s">
        <v>265</v>
      </c>
      <c r="C41" s="336" t="s">
        <v>213</v>
      </c>
      <c r="D41" s="336" t="s">
        <v>296</v>
      </c>
      <c r="E41" s="355" t="s">
        <v>248</v>
      </c>
      <c r="F41" s="6" t="s">
        <v>126</v>
      </c>
      <c r="G41" s="6" t="s">
        <v>100</v>
      </c>
      <c r="H41" s="6" t="s">
        <v>108</v>
      </c>
      <c r="I41" s="17" t="s">
        <v>37</v>
      </c>
      <c r="J41" s="17" t="s">
        <v>90</v>
      </c>
      <c r="K41" s="17" t="s">
        <v>90</v>
      </c>
      <c r="L41" s="17"/>
      <c r="M41" s="17" t="s">
        <v>318</v>
      </c>
      <c r="N41" s="337"/>
      <c r="O41" s="337"/>
      <c r="P41" s="337"/>
      <c r="Q41" s="350"/>
    </row>
    <row r="42" spans="1:17" ht="66" customHeight="1">
      <c r="A42" s="343"/>
      <c r="B42" s="343"/>
      <c r="C42" s="343"/>
      <c r="D42" s="344"/>
      <c r="E42" s="356"/>
      <c r="F42" s="6" t="s">
        <v>35</v>
      </c>
      <c r="G42" s="6" t="s">
        <v>100</v>
      </c>
      <c r="H42" s="6" t="s">
        <v>118</v>
      </c>
      <c r="I42" s="17" t="s">
        <v>36</v>
      </c>
      <c r="J42" s="17" t="s">
        <v>90</v>
      </c>
      <c r="K42" s="17" t="s">
        <v>90</v>
      </c>
      <c r="L42" s="17"/>
      <c r="M42" s="17" t="s">
        <v>318</v>
      </c>
      <c r="N42" s="337"/>
      <c r="O42" s="337"/>
      <c r="P42" s="337"/>
      <c r="Q42" s="351"/>
    </row>
    <row r="43" spans="1:17" ht="82.5">
      <c r="A43" s="343"/>
      <c r="B43" s="344"/>
      <c r="C43" s="343"/>
      <c r="D43" s="17" t="s">
        <v>297</v>
      </c>
      <c r="E43" s="9" t="s">
        <v>249</v>
      </c>
      <c r="F43" s="6" t="s">
        <v>38</v>
      </c>
      <c r="G43" s="6" t="s">
        <v>101</v>
      </c>
      <c r="H43" s="6" t="s">
        <v>119</v>
      </c>
      <c r="I43" s="17" t="s">
        <v>39</v>
      </c>
      <c r="J43" s="17" t="s">
        <v>40</v>
      </c>
      <c r="K43" s="17" t="s">
        <v>41</v>
      </c>
      <c r="L43" s="17"/>
      <c r="M43" s="17" t="s">
        <v>318</v>
      </c>
      <c r="N43" s="337"/>
      <c r="O43" s="337"/>
      <c r="P43" s="337"/>
      <c r="Q43" s="6"/>
    </row>
    <row r="44" spans="1:17" ht="66" customHeight="1">
      <c r="A44" s="343"/>
      <c r="B44" s="336" t="s">
        <v>266</v>
      </c>
      <c r="C44" s="336" t="s">
        <v>128</v>
      </c>
      <c r="D44" s="17" t="s">
        <v>298</v>
      </c>
      <c r="E44" s="6" t="s">
        <v>175</v>
      </c>
      <c r="F44" s="6" t="s">
        <v>53</v>
      </c>
      <c r="G44" s="6" t="s">
        <v>102</v>
      </c>
      <c r="H44" s="6" t="s">
        <v>120</v>
      </c>
      <c r="I44" s="17" t="s">
        <v>50</v>
      </c>
      <c r="J44" s="17" t="s">
        <v>51</v>
      </c>
      <c r="K44" s="17" t="s">
        <v>52</v>
      </c>
      <c r="L44" s="17"/>
      <c r="M44" s="17" t="s">
        <v>318</v>
      </c>
      <c r="N44" s="337"/>
      <c r="O44" s="337"/>
      <c r="P44" s="337"/>
      <c r="Q44" s="350"/>
    </row>
    <row r="45" spans="1:17" ht="15" customHeight="1">
      <c r="A45" s="343"/>
      <c r="B45" s="343"/>
      <c r="C45" s="343"/>
      <c r="D45" s="336" t="s">
        <v>299</v>
      </c>
      <c r="E45" s="348" t="s">
        <v>172</v>
      </c>
      <c r="F45" s="6" t="s">
        <v>54</v>
      </c>
      <c r="G45" s="6" t="s">
        <v>102</v>
      </c>
      <c r="H45" s="6" t="s">
        <v>120</v>
      </c>
      <c r="I45" s="14" t="s">
        <v>50</v>
      </c>
      <c r="J45" s="17" t="s">
        <v>51</v>
      </c>
      <c r="K45" s="17" t="s">
        <v>52</v>
      </c>
      <c r="L45" s="17"/>
      <c r="M45" s="17" t="s">
        <v>318</v>
      </c>
      <c r="N45" s="337"/>
      <c r="O45" s="337"/>
      <c r="P45" s="337"/>
      <c r="Q45" s="352"/>
    </row>
    <row r="46" spans="1:17" ht="15" customHeight="1">
      <c r="A46" s="343"/>
      <c r="B46" s="343"/>
      <c r="C46" s="343"/>
      <c r="D46" s="344"/>
      <c r="E46" s="349"/>
      <c r="F46" s="6" t="s">
        <v>55</v>
      </c>
      <c r="G46" s="6" t="s">
        <v>102</v>
      </c>
      <c r="H46" s="6" t="s">
        <v>120</v>
      </c>
      <c r="I46" s="14" t="s">
        <v>50</v>
      </c>
      <c r="J46" s="17" t="s">
        <v>51</v>
      </c>
      <c r="K46" s="17" t="s">
        <v>52</v>
      </c>
      <c r="L46" s="17"/>
      <c r="M46" s="17" t="s">
        <v>318</v>
      </c>
      <c r="N46" s="337"/>
      <c r="O46" s="337"/>
      <c r="P46" s="337"/>
      <c r="Q46" s="352"/>
    </row>
    <row r="47" spans="1:17" ht="66">
      <c r="A47" s="343"/>
      <c r="B47" s="343"/>
      <c r="C47" s="343"/>
      <c r="D47" s="336" t="s">
        <v>300</v>
      </c>
      <c r="E47" s="348" t="s">
        <v>174</v>
      </c>
      <c r="F47" s="6" t="s">
        <v>129</v>
      </c>
      <c r="G47" s="6" t="s">
        <v>103</v>
      </c>
      <c r="H47" s="6" t="s">
        <v>250</v>
      </c>
      <c r="I47" s="14" t="s">
        <v>50</v>
      </c>
      <c r="J47" s="17" t="s">
        <v>91</v>
      </c>
      <c r="K47" s="17" t="s">
        <v>92</v>
      </c>
      <c r="L47" s="17"/>
      <c r="M47" s="17" t="s">
        <v>318</v>
      </c>
      <c r="N47" s="337"/>
      <c r="O47" s="337"/>
      <c r="P47" s="337"/>
      <c r="Q47" s="352"/>
    </row>
    <row r="48" spans="1:17" ht="15" customHeight="1">
      <c r="A48" s="343"/>
      <c r="B48" s="343"/>
      <c r="C48" s="343"/>
      <c r="D48" s="344"/>
      <c r="E48" s="349"/>
      <c r="F48" s="6" t="s">
        <v>56</v>
      </c>
      <c r="G48" s="6" t="s">
        <v>103</v>
      </c>
      <c r="H48" s="6" t="s">
        <v>250</v>
      </c>
      <c r="I48" s="14" t="s">
        <v>50</v>
      </c>
      <c r="J48" s="17" t="s">
        <v>91</v>
      </c>
      <c r="K48" s="17" t="s">
        <v>92</v>
      </c>
      <c r="L48" s="17"/>
      <c r="M48" s="17" t="s">
        <v>318</v>
      </c>
      <c r="N48" s="337"/>
      <c r="O48" s="337"/>
      <c r="P48" s="337"/>
      <c r="Q48" s="352"/>
    </row>
    <row r="49" spans="1:17" ht="45">
      <c r="A49" s="343"/>
      <c r="B49" s="343"/>
      <c r="C49" s="343"/>
      <c r="D49" s="17" t="s">
        <v>301</v>
      </c>
      <c r="E49" s="9" t="s">
        <v>251</v>
      </c>
      <c r="F49" s="8" t="s">
        <v>252</v>
      </c>
      <c r="G49" s="6" t="s">
        <v>255</v>
      </c>
      <c r="H49" s="6" t="s">
        <v>254</v>
      </c>
      <c r="I49" s="14">
        <v>0</v>
      </c>
      <c r="J49" s="17">
        <v>5</v>
      </c>
      <c r="K49" s="17">
        <v>8</v>
      </c>
      <c r="L49" s="17"/>
      <c r="M49" s="17" t="s">
        <v>318</v>
      </c>
      <c r="N49" s="337"/>
      <c r="O49" s="337"/>
      <c r="P49" s="337"/>
      <c r="Q49" s="351"/>
    </row>
    <row r="50" spans="1:17" ht="75">
      <c r="A50" s="343"/>
      <c r="B50" s="344"/>
      <c r="C50" s="343"/>
      <c r="D50" s="15" t="s">
        <v>302</v>
      </c>
      <c r="E50" s="9" t="s">
        <v>173</v>
      </c>
      <c r="F50" s="8" t="s">
        <v>253</v>
      </c>
      <c r="G50" s="8" t="s">
        <v>256</v>
      </c>
      <c r="H50" s="8" t="s">
        <v>257</v>
      </c>
      <c r="I50" s="14" t="s">
        <v>50</v>
      </c>
      <c r="J50" s="17">
        <v>15</v>
      </c>
      <c r="K50" s="17">
        <v>30</v>
      </c>
      <c r="L50" s="17"/>
      <c r="M50" s="17" t="s">
        <v>318</v>
      </c>
      <c r="N50" s="338"/>
      <c r="O50" s="338"/>
      <c r="P50" s="338"/>
      <c r="Q50" s="6"/>
    </row>
    <row r="51" spans="1:17" ht="162" customHeight="1">
      <c r="A51" s="343"/>
      <c r="B51" s="336" t="s">
        <v>267</v>
      </c>
      <c r="C51" s="336" t="s">
        <v>130</v>
      </c>
      <c r="D51" s="17" t="s">
        <v>303</v>
      </c>
      <c r="E51" s="10" t="s">
        <v>258</v>
      </c>
      <c r="F51" s="6" t="s">
        <v>131</v>
      </c>
      <c r="G51" s="6" t="s">
        <v>104</v>
      </c>
      <c r="H51" s="6" t="s">
        <v>109</v>
      </c>
      <c r="I51" s="14" t="s">
        <v>50</v>
      </c>
      <c r="J51" s="17" t="s">
        <v>94</v>
      </c>
      <c r="K51" s="17" t="s">
        <v>95</v>
      </c>
      <c r="L51" s="17"/>
      <c r="M51" s="17" t="s">
        <v>318</v>
      </c>
      <c r="N51" s="336"/>
      <c r="O51" s="336"/>
      <c r="P51" s="336"/>
      <c r="Q51" s="6"/>
    </row>
    <row r="52" spans="1:17" ht="96.75" customHeight="1">
      <c r="A52" s="343"/>
      <c r="B52" s="343"/>
      <c r="C52" s="343"/>
      <c r="D52" s="336" t="s">
        <v>304</v>
      </c>
      <c r="E52" s="345" t="s">
        <v>178</v>
      </c>
      <c r="F52" s="6" t="s">
        <v>93</v>
      </c>
      <c r="G52" s="6" t="s">
        <v>104</v>
      </c>
      <c r="H52" s="6" t="s">
        <v>109</v>
      </c>
      <c r="I52" s="14" t="s">
        <v>50</v>
      </c>
      <c r="J52" s="17" t="s">
        <v>94</v>
      </c>
      <c r="K52" s="17" t="s">
        <v>95</v>
      </c>
      <c r="L52" s="17"/>
      <c r="M52" s="17" t="s">
        <v>318</v>
      </c>
      <c r="N52" s="337"/>
      <c r="O52" s="337"/>
      <c r="P52" s="337"/>
      <c r="Q52" s="350"/>
    </row>
    <row r="53" spans="1:17" ht="87" customHeight="1">
      <c r="A53" s="343"/>
      <c r="B53" s="343"/>
      <c r="C53" s="343"/>
      <c r="D53" s="344"/>
      <c r="E53" s="346"/>
      <c r="F53" s="6" t="s">
        <v>132</v>
      </c>
      <c r="G53" s="6" t="s">
        <v>104</v>
      </c>
      <c r="H53" s="6" t="s">
        <v>109</v>
      </c>
      <c r="I53" s="14" t="s">
        <v>50</v>
      </c>
      <c r="J53" s="17" t="s">
        <v>94</v>
      </c>
      <c r="K53" s="17" t="s">
        <v>95</v>
      </c>
      <c r="L53" s="17"/>
      <c r="M53" s="17" t="s">
        <v>318</v>
      </c>
      <c r="N53" s="337"/>
      <c r="O53" s="337"/>
      <c r="P53" s="337"/>
      <c r="Q53" s="352"/>
    </row>
    <row r="54" spans="1:17" ht="154.5" customHeight="1">
      <c r="A54" s="344"/>
      <c r="B54" s="344"/>
      <c r="C54" s="343"/>
      <c r="D54" s="17" t="s">
        <v>305</v>
      </c>
      <c r="E54" s="6" t="s">
        <v>177</v>
      </c>
      <c r="F54" s="6" t="s">
        <v>176</v>
      </c>
      <c r="G54" s="6" t="s">
        <v>104</v>
      </c>
      <c r="H54" s="6" t="s">
        <v>109</v>
      </c>
      <c r="I54" s="14">
        <v>6</v>
      </c>
      <c r="J54" s="17">
        <v>30</v>
      </c>
      <c r="K54" s="17">
        <v>60</v>
      </c>
      <c r="L54" s="17"/>
      <c r="M54" s="17" t="s">
        <v>318</v>
      </c>
      <c r="N54" s="338"/>
      <c r="O54" s="338"/>
      <c r="P54" s="338"/>
      <c r="Q54" s="351"/>
    </row>
    <row r="55" spans="1:17" ht="149.25" customHeight="1">
      <c r="A55" s="336" t="s">
        <v>2</v>
      </c>
      <c r="B55" s="336" t="s">
        <v>150</v>
      </c>
      <c r="C55" s="6" t="s">
        <v>58</v>
      </c>
      <c r="D55" s="17" t="s">
        <v>306</v>
      </c>
      <c r="E55" s="6" t="s">
        <v>133</v>
      </c>
      <c r="F55" s="6" t="s">
        <v>59</v>
      </c>
      <c r="G55" s="6" t="s">
        <v>105</v>
      </c>
      <c r="H55" s="6" t="s">
        <v>110</v>
      </c>
      <c r="I55" s="14">
        <v>0</v>
      </c>
      <c r="J55" s="17">
        <v>40</v>
      </c>
      <c r="K55" s="17">
        <v>100</v>
      </c>
      <c r="L55" s="17"/>
      <c r="M55" s="17">
        <v>100</v>
      </c>
      <c r="N55" s="336"/>
      <c r="O55" s="336"/>
      <c r="P55" s="336"/>
      <c r="Q55" s="6" t="s">
        <v>325</v>
      </c>
    </row>
    <row r="56" spans="1:17" ht="129" customHeight="1">
      <c r="A56" s="343"/>
      <c r="B56" s="343"/>
      <c r="C56" s="6" t="s">
        <v>60</v>
      </c>
      <c r="D56" s="17" t="s">
        <v>307</v>
      </c>
      <c r="E56" s="6" t="s">
        <v>61</v>
      </c>
      <c r="F56" s="6" t="s">
        <v>62</v>
      </c>
      <c r="G56" s="6" t="s">
        <v>105</v>
      </c>
      <c r="H56" s="6" t="s">
        <v>111</v>
      </c>
      <c r="I56" s="14">
        <v>0</v>
      </c>
      <c r="J56" s="17">
        <v>4</v>
      </c>
      <c r="K56" s="17">
        <v>10</v>
      </c>
      <c r="L56" s="17"/>
      <c r="M56" s="17" t="s">
        <v>318</v>
      </c>
      <c r="N56" s="337"/>
      <c r="O56" s="337"/>
      <c r="P56" s="337"/>
      <c r="Q56" s="350"/>
    </row>
    <row r="57" spans="1:17" ht="46.5" customHeight="1">
      <c r="A57" s="343"/>
      <c r="B57" s="343"/>
      <c r="C57" s="345" t="s">
        <v>57</v>
      </c>
      <c r="D57" s="17" t="s">
        <v>308</v>
      </c>
      <c r="E57" s="6" t="s">
        <v>165</v>
      </c>
      <c r="F57" s="345" t="s">
        <v>63</v>
      </c>
      <c r="G57" s="336" t="s">
        <v>105</v>
      </c>
      <c r="H57" s="345" t="s">
        <v>111</v>
      </c>
      <c r="I57" s="358">
        <v>0</v>
      </c>
      <c r="J57" s="336">
        <v>4</v>
      </c>
      <c r="K57" s="336">
        <v>10</v>
      </c>
      <c r="L57" s="17"/>
      <c r="M57" s="17" t="s">
        <v>318</v>
      </c>
      <c r="N57" s="337"/>
      <c r="O57" s="337"/>
      <c r="P57" s="337"/>
      <c r="Q57" s="352"/>
    </row>
    <row r="58" spans="1:17" ht="72.75" customHeight="1">
      <c r="A58" s="344"/>
      <c r="B58" s="344"/>
      <c r="C58" s="346"/>
      <c r="D58" s="17" t="s">
        <v>309</v>
      </c>
      <c r="E58" s="6" t="s">
        <v>166</v>
      </c>
      <c r="F58" s="346"/>
      <c r="G58" s="344"/>
      <c r="H58" s="346"/>
      <c r="I58" s="359"/>
      <c r="J58" s="344"/>
      <c r="K58" s="344"/>
      <c r="L58" s="17"/>
      <c r="M58" s="17" t="s">
        <v>318</v>
      </c>
      <c r="N58" s="338"/>
      <c r="O58" s="338"/>
      <c r="P58" s="338"/>
      <c r="Q58" s="351"/>
    </row>
    <row r="59" spans="1:17" ht="57.75" customHeight="1">
      <c r="A59" s="336" t="s">
        <v>3</v>
      </c>
      <c r="B59" s="336" t="s">
        <v>153</v>
      </c>
      <c r="C59" s="336" t="s">
        <v>134</v>
      </c>
      <c r="D59" s="17" t="s">
        <v>310</v>
      </c>
      <c r="E59" s="6" t="s">
        <v>64</v>
      </c>
      <c r="F59" s="6" t="s">
        <v>65</v>
      </c>
      <c r="G59" s="6" t="s">
        <v>105</v>
      </c>
      <c r="H59" s="6" t="s">
        <v>112</v>
      </c>
      <c r="I59" s="14">
        <v>0</v>
      </c>
      <c r="J59" s="17">
        <v>1</v>
      </c>
      <c r="K59" s="17">
        <v>1</v>
      </c>
      <c r="L59" s="17"/>
      <c r="M59" s="17" t="s">
        <v>318</v>
      </c>
      <c r="N59" s="336"/>
      <c r="O59" s="336"/>
      <c r="P59" s="336"/>
      <c r="Q59" s="350"/>
    </row>
    <row r="60" spans="1:17" ht="46.5" customHeight="1">
      <c r="A60" s="343"/>
      <c r="B60" s="343"/>
      <c r="C60" s="343"/>
      <c r="D60" s="17" t="s">
        <v>311</v>
      </c>
      <c r="E60" s="6" t="s">
        <v>66</v>
      </c>
      <c r="F60" s="6" t="s">
        <v>68</v>
      </c>
      <c r="G60" s="6" t="s">
        <v>105</v>
      </c>
      <c r="H60" s="6" t="s">
        <v>113</v>
      </c>
      <c r="I60" s="14">
        <v>0</v>
      </c>
      <c r="J60" s="4">
        <v>1</v>
      </c>
      <c r="K60" s="4">
        <v>1</v>
      </c>
      <c r="L60" s="17"/>
      <c r="M60" s="17" t="s">
        <v>318</v>
      </c>
      <c r="N60" s="337"/>
      <c r="O60" s="337"/>
      <c r="P60" s="337"/>
      <c r="Q60" s="352"/>
    </row>
    <row r="61" spans="1:17" ht="88.5" customHeight="1">
      <c r="A61" s="344"/>
      <c r="B61" s="344"/>
      <c r="C61" s="344"/>
      <c r="D61" s="17" t="s">
        <v>312</v>
      </c>
      <c r="E61" s="6" t="s">
        <v>67</v>
      </c>
      <c r="F61" s="6" t="s">
        <v>69</v>
      </c>
      <c r="G61" s="6" t="s">
        <v>9</v>
      </c>
      <c r="H61" s="6" t="s">
        <v>114</v>
      </c>
      <c r="I61" s="14">
        <v>0</v>
      </c>
      <c r="J61" s="17">
        <v>5</v>
      </c>
      <c r="K61" s="17">
        <v>10</v>
      </c>
      <c r="L61" s="17"/>
      <c r="M61" s="17" t="s">
        <v>318</v>
      </c>
      <c r="N61" s="338"/>
      <c r="O61" s="338"/>
      <c r="P61" s="338"/>
      <c r="Q61" s="351"/>
    </row>
    <row r="62" spans="1:17" ht="59.25" customHeight="1">
      <c r="A62" s="336" t="s">
        <v>4</v>
      </c>
      <c r="B62" s="336" t="s">
        <v>164</v>
      </c>
      <c r="C62" s="336" t="s">
        <v>70</v>
      </c>
      <c r="D62" s="17" t="s">
        <v>313</v>
      </c>
      <c r="E62" s="6" t="s">
        <v>71</v>
      </c>
      <c r="F62" s="6" t="s">
        <v>72</v>
      </c>
      <c r="G62" s="6" t="s">
        <v>105</v>
      </c>
      <c r="H62" s="6" t="s">
        <v>115</v>
      </c>
      <c r="I62" s="17">
        <v>5</v>
      </c>
      <c r="J62" s="17">
        <v>12</v>
      </c>
      <c r="K62" s="17">
        <v>12</v>
      </c>
      <c r="L62" s="17"/>
      <c r="M62" s="17"/>
      <c r="N62" s="360"/>
      <c r="O62" s="360" t="s">
        <v>328</v>
      </c>
      <c r="P62" s="360"/>
      <c r="Q62" s="350" t="s">
        <v>326</v>
      </c>
    </row>
    <row r="63" spans="1:17" ht="61.5" customHeight="1">
      <c r="A63" s="343"/>
      <c r="B63" s="343"/>
      <c r="C63" s="343"/>
      <c r="D63" s="17" t="s">
        <v>314</v>
      </c>
      <c r="E63" s="6" t="s">
        <v>74</v>
      </c>
      <c r="F63" s="6" t="s">
        <v>78</v>
      </c>
      <c r="G63" s="6" t="s">
        <v>106</v>
      </c>
      <c r="H63" s="6" t="s">
        <v>121</v>
      </c>
      <c r="I63" s="17">
        <v>2</v>
      </c>
      <c r="J63" s="17">
        <v>13</v>
      </c>
      <c r="K63" s="17">
        <v>13</v>
      </c>
      <c r="L63" s="17"/>
      <c r="M63" s="17"/>
      <c r="N63" s="361"/>
      <c r="O63" s="361"/>
      <c r="P63" s="361"/>
      <c r="Q63" s="352"/>
    </row>
    <row r="64" spans="1:17" ht="89.25" customHeight="1">
      <c r="A64" s="343"/>
      <c r="B64" s="343"/>
      <c r="C64" s="343"/>
      <c r="D64" s="17" t="s">
        <v>315</v>
      </c>
      <c r="E64" s="6" t="s">
        <v>75</v>
      </c>
      <c r="F64" s="6" t="s">
        <v>76</v>
      </c>
      <c r="G64" s="6" t="s">
        <v>107</v>
      </c>
      <c r="H64" s="6" t="s">
        <v>121</v>
      </c>
      <c r="I64" s="17">
        <v>12</v>
      </c>
      <c r="J64" s="17">
        <v>13</v>
      </c>
      <c r="K64" s="17">
        <v>13</v>
      </c>
      <c r="L64" s="17"/>
      <c r="M64" s="17"/>
      <c r="N64" s="361"/>
      <c r="O64" s="361"/>
      <c r="P64" s="361"/>
      <c r="Q64" s="352"/>
    </row>
    <row r="65" spans="1:17" ht="33">
      <c r="A65" s="344"/>
      <c r="B65" s="344"/>
      <c r="C65" s="344"/>
      <c r="D65" s="17" t="s">
        <v>316</v>
      </c>
      <c r="E65" s="6" t="s">
        <v>73</v>
      </c>
      <c r="F65" s="6" t="s">
        <v>77</v>
      </c>
      <c r="G65" s="6" t="s">
        <v>107</v>
      </c>
      <c r="H65" s="6" t="s">
        <v>121</v>
      </c>
      <c r="I65" s="17">
        <v>0</v>
      </c>
      <c r="J65" s="17">
        <v>13</v>
      </c>
      <c r="K65" s="17">
        <v>13</v>
      </c>
      <c r="L65" s="17"/>
      <c r="M65" s="17"/>
      <c r="N65" s="362"/>
      <c r="O65" s="362"/>
      <c r="P65" s="362"/>
      <c r="Q65" s="351"/>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sheetData>
  <mergeCells count="116">
    <mergeCell ref="M8:M9"/>
    <mergeCell ref="Q52:Q54"/>
    <mergeCell ref="Q56:Q58"/>
    <mergeCell ref="Q59:Q61"/>
    <mergeCell ref="Q62:Q65"/>
    <mergeCell ref="P51:P54"/>
    <mergeCell ref="P55:P58"/>
    <mergeCell ref="P59:P61"/>
    <mergeCell ref="P10:P19"/>
    <mergeCell ref="N4:N9"/>
    <mergeCell ref="N10:N19"/>
    <mergeCell ref="Q8:Q9"/>
    <mergeCell ref="N59:N61"/>
    <mergeCell ref="N62:N65"/>
    <mergeCell ref="P62:P65"/>
    <mergeCell ref="O55:O58"/>
    <mergeCell ref="O59:O61"/>
    <mergeCell ref="O62:O65"/>
    <mergeCell ref="J57:J58"/>
    <mergeCell ref="K57:K58"/>
    <mergeCell ref="E52:E53"/>
    <mergeCell ref="C57:C58"/>
    <mergeCell ref="F57:F58"/>
    <mergeCell ref="I57:I58"/>
    <mergeCell ref="D52:D53"/>
    <mergeCell ref="C51:C54"/>
    <mergeCell ref="G57:G58"/>
    <mergeCell ref="H57:H58"/>
    <mergeCell ref="C62:C65"/>
    <mergeCell ref="D22:D23"/>
    <mergeCell ref="D24:D25"/>
    <mergeCell ref="C44:C50"/>
    <mergeCell ref="B62:B65"/>
    <mergeCell ref="A62:A65"/>
    <mergeCell ref="A59:A61"/>
    <mergeCell ref="D47:D48"/>
    <mergeCell ref="C20:C26"/>
    <mergeCell ref="D20:D21"/>
    <mergeCell ref="D45:D46"/>
    <mergeCell ref="C41:C43"/>
    <mergeCell ref="D41:D42"/>
    <mergeCell ref="C59:C61"/>
    <mergeCell ref="A20:A26"/>
    <mergeCell ref="A27:A40"/>
    <mergeCell ref="A41:A54"/>
    <mergeCell ref="B44:B50"/>
    <mergeCell ref="B51:B54"/>
    <mergeCell ref="A4:A9"/>
    <mergeCell ref="B4:B9"/>
    <mergeCell ref="A2:A3"/>
    <mergeCell ref="D2:D3"/>
    <mergeCell ref="E2:E3"/>
    <mergeCell ref="B59:B61"/>
    <mergeCell ref="B55:B58"/>
    <mergeCell ref="A55:A58"/>
    <mergeCell ref="B2:B3"/>
    <mergeCell ref="A10:A19"/>
    <mergeCell ref="E20:E21"/>
    <mergeCell ref="E37:E38"/>
    <mergeCell ref="F8:F9"/>
    <mergeCell ref="I8:I9"/>
    <mergeCell ref="F2:F3"/>
    <mergeCell ref="I2:I3"/>
    <mergeCell ref="E41:E42"/>
    <mergeCell ref="B10:B19"/>
    <mergeCell ref="B20:B26"/>
    <mergeCell ref="B27:B40"/>
    <mergeCell ref="B41:B43"/>
    <mergeCell ref="L8:L9"/>
    <mergeCell ref="G2:G3"/>
    <mergeCell ref="H2:H3"/>
    <mergeCell ref="G8:G9"/>
    <mergeCell ref="H8:H9"/>
    <mergeCell ref="K2:K3"/>
    <mergeCell ref="L2:L3"/>
    <mergeCell ref="Q2:Q3"/>
    <mergeCell ref="E45:E46"/>
    <mergeCell ref="Q20:Q21"/>
    <mergeCell ref="Q27:Q28"/>
    <mergeCell ref="Q29:Q30"/>
    <mergeCell ref="Q32:Q34"/>
    <mergeCell ref="Q37:Q38"/>
    <mergeCell ref="Q41:Q42"/>
    <mergeCell ref="Q44:Q49"/>
    <mergeCell ref="E47:E48"/>
    <mergeCell ref="P20:P26"/>
    <mergeCell ref="P27:P50"/>
    <mergeCell ref="N20:N26"/>
    <mergeCell ref="N27:N50"/>
    <mergeCell ref="E4:E6"/>
    <mergeCell ref="E15:E16"/>
    <mergeCell ref="E7:E9"/>
    <mergeCell ref="A1:Q1"/>
    <mergeCell ref="N51:N54"/>
    <mergeCell ref="N55:N58"/>
    <mergeCell ref="O2:O3"/>
    <mergeCell ref="O4:O9"/>
    <mergeCell ref="O10:O19"/>
    <mergeCell ref="O20:O26"/>
    <mergeCell ref="O27:O50"/>
    <mergeCell ref="O51:O54"/>
    <mergeCell ref="C27:C40"/>
    <mergeCell ref="D32:D33"/>
    <mergeCell ref="E32:E33"/>
    <mergeCell ref="D37:D38"/>
    <mergeCell ref="C2:C3"/>
    <mergeCell ref="M2:M3"/>
    <mergeCell ref="N2:N3"/>
    <mergeCell ref="P2:P3"/>
    <mergeCell ref="P4:P9"/>
    <mergeCell ref="D4:D6"/>
    <mergeCell ref="D7:D8"/>
    <mergeCell ref="C10:C19"/>
    <mergeCell ref="D15:D16"/>
    <mergeCell ref="C4:C9"/>
    <mergeCell ref="K8:K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79"/>
  <sheetViews>
    <sheetView zoomScale="55" zoomScaleNormal="55" workbookViewId="0">
      <selection activeCell="A2" sqref="A2:A3"/>
    </sheetView>
  </sheetViews>
  <sheetFormatPr baseColWidth="10" defaultRowHeight="15"/>
  <cols>
    <col min="1" max="1" width="39" style="1" customWidth="1"/>
    <col min="2" max="2" width="11" style="1" customWidth="1"/>
    <col min="3" max="3" width="39" style="1" customWidth="1"/>
    <col min="4" max="4" width="8.7109375" style="1" customWidth="1"/>
    <col min="5" max="5" width="48.28515625" style="1" customWidth="1"/>
    <col min="6" max="6" width="31.7109375" style="1" customWidth="1"/>
    <col min="7" max="7" width="30.85546875" style="1" customWidth="1"/>
    <col min="8" max="8" width="27.140625" style="1" customWidth="1"/>
    <col min="9" max="9" width="36.5703125" style="1" customWidth="1"/>
    <col min="10" max="10" width="31.7109375" style="1" hidden="1" customWidth="1"/>
    <col min="11" max="11" width="13.5703125" style="1" customWidth="1"/>
    <col min="12" max="15" width="12.42578125" style="1" customWidth="1"/>
    <col min="16" max="16" width="72.140625" style="1" customWidth="1"/>
  </cols>
  <sheetData>
    <row r="1" spans="1:16">
      <c r="A1"/>
      <c r="B1"/>
      <c r="C1"/>
      <c r="D1"/>
      <c r="E1"/>
      <c r="F1"/>
      <c r="G1"/>
      <c r="H1"/>
      <c r="I1"/>
      <c r="J1"/>
      <c r="K1"/>
      <c r="L1"/>
      <c r="M1"/>
      <c r="N1"/>
      <c r="O1"/>
      <c r="P1"/>
    </row>
    <row r="2" spans="1:16">
      <c r="A2" s="339" t="s">
        <v>329</v>
      </c>
      <c r="B2" s="339" t="s">
        <v>146</v>
      </c>
      <c r="C2" s="339" t="s">
        <v>330</v>
      </c>
      <c r="D2" s="339" t="s">
        <v>146</v>
      </c>
      <c r="E2" s="339" t="s">
        <v>331</v>
      </c>
      <c r="F2" s="339" t="s">
        <v>136</v>
      </c>
      <c r="G2" s="339" t="s">
        <v>138</v>
      </c>
      <c r="H2" s="339" t="s">
        <v>139</v>
      </c>
      <c r="I2" s="339" t="s">
        <v>137</v>
      </c>
      <c r="J2" s="21"/>
      <c r="K2" s="347" t="s">
        <v>333</v>
      </c>
      <c r="L2" s="347" t="s">
        <v>332</v>
      </c>
      <c r="M2" s="347" t="s">
        <v>373</v>
      </c>
      <c r="N2" s="347" t="s">
        <v>337</v>
      </c>
      <c r="O2" s="363" t="s">
        <v>338</v>
      </c>
      <c r="P2" s="339" t="s">
        <v>367</v>
      </c>
    </row>
    <row r="3" spans="1:16">
      <c r="A3" s="340"/>
      <c r="B3" s="340"/>
      <c r="C3" s="340"/>
      <c r="D3" s="340"/>
      <c r="E3" s="340"/>
      <c r="F3" s="340"/>
      <c r="G3" s="340"/>
      <c r="H3" s="340"/>
      <c r="I3" s="340"/>
      <c r="J3" s="22">
        <v>2018</v>
      </c>
      <c r="K3" s="347"/>
      <c r="L3" s="347"/>
      <c r="M3" s="347"/>
      <c r="N3" s="347"/>
      <c r="O3" s="364"/>
      <c r="P3" s="340"/>
    </row>
    <row r="4" spans="1:16" ht="66">
      <c r="A4" s="336" t="s">
        <v>0</v>
      </c>
      <c r="B4" s="336" t="s">
        <v>147</v>
      </c>
      <c r="C4" s="336" t="s">
        <v>261</v>
      </c>
      <c r="D4" s="336" t="s">
        <v>268</v>
      </c>
      <c r="E4" s="350" t="s">
        <v>259</v>
      </c>
      <c r="F4" s="6" t="s">
        <v>5</v>
      </c>
      <c r="G4" s="6" t="s">
        <v>6</v>
      </c>
      <c r="H4" s="6" t="s">
        <v>141</v>
      </c>
      <c r="I4" s="17" t="s">
        <v>317</v>
      </c>
      <c r="J4" s="17">
        <v>7</v>
      </c>
      <c r="K4" s="17">
        <v>12</v>
      </c>
      <c r="L4" s="17"/>
      <c r="M4" s="17">
        <v>3</v>
      </c>
      <c r="N4" s="17"/>
      <c r="O4" s="17">
        <v>3</v>
      </c>
      <c r="P4" s="17" t="s">
        <v>339</v>
      </c>
    </row>
    <row r="5" spans="1:16" ht="66">
      <c r="A5" s="343"/>
      <c r="B5" s="343"/>
      <c r="C5" s="343"/>
      <c r="D5" s="343"/>
      <c r="E5" s="352"/>
      <c r="F5" s="6" t="s">
        <v>140</v>
      </c>
      <c r="G5" s="6" t="s">
        <v>143</v>
      </c>
      <c r="H5" s="6" t="s">
        <v>142</v>
      </c>
      <c r="I5" s="17">
        <v>0</v>
      </c>
      <c r="J5" s="17">
        <v>6</v>
      </c>
      <c r="K5" s="17">
        <v>12</v>
      </c>
      <c r="L5" s="17"/>
      <c r="M5" s="17">
        <v>0</v>
      </c>
      <c r="N5" s="17"/>
      <c r="O5" s="17">
        <v>0</v>
      </c>
      <c r="P5" s="17" t="s">
        <v>340</v>
      </c>
    </row>
    <row r="6" spans="1:16" ht="82.5">
      <c r="A6" s="343"/>
      <c r="B6" s="343"/>
      <c r="C6" s="343"/>
      <c r="D6" s="344"/>
      <c r="E6" s="351"/>
      <c r="F6" s="6" t="s">
        <v>182</v>
      </c>
      <c r="G6" s="6" t="s">
        <v>183</v>
      </c>
      <c r="H6" s="6" t="s">
        <v>184</v>
      </c>
      <c r="I6" s="17" t="s">
        <v>181</v>
      </c>
      <c r="J6" s="4">
        <v>1</v>
      </c>
      <c r="K6" s="4">
        <v>1</v>
      </c>
      <c r="L6" s="4"/>
      <c r="M6" s="4">
        <v>0.01</v>
      </c>
      <c r="N6" s="4"/>
      <c r="O6" s="4">
        <v>0.05</v>
      </c>
      <c r="P6" s="17" t="s">
        <v>340</v>
      </c>
    </row>
    <row r="7" spans="1:16" ht="66">
      <c r="A7" s="343"/>
      <c r="B7" s="343"/>
      <c r="C7" s="343"/>
      <c r="D7" s="336" t="s">
        <v>269</v>
      </c>
      <c r="E7" s="336" t="s">
        <v>260</v>
      </c>
      <c r="F7" s="6" t="s">
        <v>179</v>
      </c>
      <c r="G7" s="28" t="s">
        <v>144</v>
      </c>
      <c r="H7" s="6" t="s">
        <v>180</v>
      </c>
      <c r="I7" s="17">
        <v>0</v>
      </c>
      <c r="J7" s="17">
        <v>1</v>
      </c>
      <c r="K7" s="17">
        <v>1</v>
      </c>
      <c r="L7" s="17"/>
      <c r="M7" s="17">
        <v>1</v>
      </c>
      <c r="N7" s="17"/>
      <c r="O7" s="17">
        <v>1</v>
      </c>
      <c r="P7" s="17" t="s">
        <v>341</v>
      </c>
    </row>
    <row r="8" spans="1:16" ht="49.5">
      <c r="A8" s="343"/>
      <c r="B8" s="343"/>
      <c r="C8" s="343"/>
      <c r="D8" s="344"/>
      <c r="E8" s="343"/>
      <c r="F8" s="336" t="s">
        <v>7</v>
      </c>
      <c r="G8" s="336" t="s">
        <v>9</v>
      </c>
      <c r="H8" s="336" t="s">
        <v>141</v>
      </c>
      <c r="I8" s="336" t="s">
        <v>8</v>
      </c>
      <c r="J8" s="17">
        <v>6</v>
      </c>
      <c r="K8" s="336">
        <v>12</v>
      </c>
      <c r="L8" s="336"/>
      <c r="M8" s="336">
        <v>3</v>
      </c>
      <c r="N8" s="336"/>
      <c r="O8" s="17">
        <v>2</v>
      </c>
      <c r="P8" s="17" t="s">
        <v>342</v>
      </c>
    </row>
    <row r="9" spans="1:16" ht="49.5">
      <c r="A9" s="344"/>
      <c r="B9" s="344"/>
      <c r="C9" s="344"/>
      <c r="D9" s="26"/>
      <c r="E9" s="344"/>
      <c r="F9" s="344"/>
      <c r="G9" s="344"/>
      <c r="H9" s="344"/>
      <c r="I9" s="344"/>
      <c r="J9" s="17"/>
      <c r="K9" s="344"/>
      <c r="L9" s="344"/>
      <c r="M9" s="344"/>
      <c r="N9" s="344"/>
      <c r="O9" s="4">
        <v>0.03</v>
      </c>
      <c r="P9" s="17" t="s">
        <v>343</v>
      </c>
    </row>
    <row r="10" spans="1:16" ht="148.5">
      <c r="A10" s="336" t="s">
        <v>1</v>
      </c>
      <c r="B10" s="336" t="s">
        <v>262</v>
      </c>
      <c r="C10" s="336" t="s">
        <v>122</v>
      </c>
      <c r="D10" s="17" t="s">
        <v>271</v>
      </c>
      <c r="E10" s="6" t="s">
        <v>152</v>
      </c>
      <c r="F10" s="6" t="s">
        <v>10</v>
      </c>
      <c r="G10" s="6" t="s">
        <v>123</v>
      </c>
      <c r="H10" s="6" t="s">
        <v>185</v>
      </c>
      <c r="I10" s="17" t="s">
        <v>11</v>
      </c>
      <c r="J10" s="17">
        <v>15</v>
      </c>
      <c r="K10" s="17" t="s">
        <v>12</v>
      </c>
      <c r="L10" s="17" t="s">
        <v>318</v>
      </c>
      <c r="M10" s="17">
        <v>0</v>
      </c>
      <c r="N10" s="17"/>
      <c r="O10" s="17"/>
      <c r="P10" s="17" t="s">
        <v>344</v>
      </c>
    </row>
    <row r="11" spans="1:16" ht="165">
      <c r="A11" s="343"/>
      <c r="B11" s="343"/>
      <c r="C11" s="343"/>
      <c r="D11" s="17" t="s">
        <v>272</v>
      </c>
      <c r="E11" s="6" t="s">
        <v>151</v>
      </c>
      <c r="F11" s="6" t="s">
        <v>186</v>
      </c>
      <c r="G11" s="6" t="s">
        <v>188</v>
      </c>
      <c r="H11" s="6" t="s">
        <v>189</v>
      </c>
      <c r="I11" s="17" t="s">
        <v>187</v>
      </c>
      <c r="J11" s="17">
        <v>1200</v>
      </c>
      <c r="K11" s="17">
        <f>100*10*3</f>
        <v>3000</v>
      </c>
      <c r="L11" s="17"/>
      <c r="M11" s="17" t="s">
        <v>318</v>
      </c>
      <c r="N11" s="17"/>
      <c r="O11" s="17" t="s">
        <v>187</v>
      </c>
      <c r="P11" s="17" t="s">
        <v>344</v>
      </c>
    </row>
    <row r="12" spans="1:16" ht="132">
      <c r="A12" s="343"/>
      <c r="B12" s="343"/>
      <c r="C12" s="343"/>
      <c r="D12" s="17" t="s">
        <v>273</v>
      </c>
      <c r="E12" s="6" t="s">
        <v>148</v>
      </c>
      <c r="F12" s="6" t="s">
        <v>190</v>
      </c>
      <c r="G12" s="6" t="s">
        <v>191</v>
      </c>
      <c r="H12" s="6" t="s">
        <v>192</v>
      </c>
      <c r="I12" s="17" t="s">
        <v>187</v>
      </c>
      <c r="J12" s="4">
        <v>0.3</v>
      </c>
      <c r="K12" s="4">
        <v>0.6</v>
      </c>
      <c r="L12" s="4"/>
      <c r="M12" s="4" t="s">
        <v>318</v>
      </c>
      <c r="N12" s="4"/>
      <c r="O12" s="4" t="s">
        <v>187</v>
      </c>
      <c r="P12" s="4" t="s">
        <v>345</v>
      </c>
    </row>
    <row r="13" spans="1:16" ht="82.5">
      <c r="A13" s="343"/>
      <c r="B13" s="343"/>
      <c r="C13" s="343"/>
      <c r="D13" s="17" t="s">
        <v>274</v>
      </c>
      <c r="E13" s="6" t="s">
        <v>149</v>
      </c>
      <c r="F13" s="6" t="s">
        <v>195</v>
      </c>
      <c r="G13" s="6" t="s">
        <v>196</v>
      </c>
      <c r="H13" s="6" t="s">
        <v>197</v>
      </c>
      <c r="I13" s="17" t="s">
        <v>187</v>
      </c>
      <c r="J13" s="17" t="s">
        <v>193</v>
      </c>
      <c r="K13" s="17" t="s">
        <v>194</v>
      </c>
      <c r="L13" s="17"/>
      <c r="M13" s="17" t="s">
        <v>318</v>
      </c>
      <c r="N13" s="17"/>
      <c r="O13" s="17" t="s">
        <v>187</v>
      </c>
      <c r="P13" s="4" t="s">
        <v>346</v>
      </c>
    </row>
    <row r="14" spans="1:16" ht="82.5">
      <c r="A14" s="343"/>
      <c r="B14" s="343"/>
      <c r="C14" s="343"/>
      <c r="D14" s="17" t="s">
        <v>275</v>
      </c>
      <c r="E14" s="6" t="s">
        <v>154</v>
      </c>
      <c r="F14" s="6" t="s">
        <v>198</v>
      </c>
      <c r="G14" s="6" t="s">
        <v>196</v>
      </c>
      <c r="H14" s="6" t="s">
        <v>197</v>
      </c>
      <c r="I14" s="17" t="s">
        <v>187</v>
      </c>
      <c r="J14" s="17" t="s">
        <v>193</v>
      </c>
      <c r="K14" s="17" t="s">
        <v>194</v>
      </c>
      <c r="L14" s="17"/>
      <c r="M14" s="17" t="s">
        <v>318</v>
      </c>
      <c r="N14" s="17"/>
      <c r="O14" s="17" t="s">
        <v>187</v>
      </c>
      <c r="P14" s="4" t="s">
        <v>346</v>
      </c>
    </row>
    <row r="15" spans="1:16" ht="165">
      <c r="A15" s="343"/>
      <c r="B15" s="343"/>
      <c r="C15" s="343"/>
      <c r="D15" s="336" t="s">
        <v>276</v>
      </c>
      <c r="E15" s="345" t="s">
        <v>155</v>
      </c>
      <c r="F15" s="6" t="s">
        <v>13</v>
      </c>
      <c r="G15" s="6" t="s">
        <v>17</v>
      </c>
      <c r="H15" s="6" t="s">
        <v>135</v>
      </c>
      <c r="I15" s="17" t="s">
        <v>18</v>
      </c>
      <c r="J15" s="17">
        <v>3</v>
      </c>
      <c r="K15" s="17" t="s">
        <v>15</v>
      </c>
      <c r="L15" s="17"/>
      <c r="M15" s="17" t="s">
        <v>318</v>
      </c>
      <c r="N15" s="17"/>
      <c r="O15" s="17" t="s">
        <v>187</v>
      </c>
      <c r="P15" s="4" t="s">
        <v>346</v>
      </c>
    </row>
    <row r="16" spans="1:16" ht="148.5">
      <c r="A16" s="343"/>
      <c r="B16" s="343"/>
      <c r="C16" s="343"/>
      <c r="D16" s="344"/>
      <c r="E16" s="346"/>
      <c r="F16" s="6" t="s">
        <v>14</v>
      </c>
      <c r="G16" s="6" t="s">
        <v>17</v>
      </c>
      <c r="H16" s="6" t="s">
        <v>205</v>
      </c>
      <c r="I16" s="17" t="s">
        <v>19</v>
      </c>
      <c r="J16" s="17">
        <v>7</v>
      </c>
      <c r="K16" s="17" t="s">
        <v>16</v>
      </c>
      <c r="L16" s="17"/>
      <c r="M16" s="17" t="s">
        <v>318</v>
      </c>
      <c r="N16" s="17"/>
      <c r="O16" s="17" t="s">
        <v>187</v>
      </c>
      <c r="P16" s="4" t="s">
        <v>346</v>
      </c>
    </row>
    <row r="17" spans="1:16" ht="82.5">
      <c r="A17" s="343"/>
      <c r="B17" s="343"/>
      <c r="C17" s="343"/>
      <c r="D17" s="17" t="s">
        <v>277</v>
      </c>
      <c r="E17" s="6" t="s">
        <v>157</v>
      </c>
      <c r="F17" s="6" t="s">
        <v>199</v>
      </c>
      <c r="G17" s="6" t="s">
        <v>200</v>
      </c>
      <c r="H17" s="6" t="s">
        <v>204</v>
      </c>
      <c r="I17" s="17" t="s">
        <v>187</v>
      </c>
      <c r="J17" s="4">
        <v>0.05</v>
      </c>
      <c r="K17" s="4">
        <v>0.1</v>
      </c>
      <c r="L17" s="4"/>
      <c r="M17" s="4" t="s">
        <v>318</v>
      </c>
      <c r="N17" s="4"/>
      <c r="O17" s="4">
        <v>0.01</v>
      </c>
      <c r="P17" s="4" t="s">
        <v>347</v>
      </c>
    </row>
    <row r="18" spans="1:16" ht="99">
      <c r="A18" s="343"/>
      <c r="B18" s="343"/>
      <c r="C18" s="343"/>
      <c r="D18" s="17" t="s">
        <v>278</v>
      </c>
      <c r="E18" s="6" t="s">
        <v>145</v>
      </c>
      <c r="F18" s="6" t="s">
        <v>201</v>
      </c>
      <c r="G18" s="6" t="s">
        <v>202</v>
      </c>
      <c r="H18" s="6" t="s">
        <v>203</v>
      </c>
      <c r="I18" s="17" t="s">
        <v>187</v>
      </c>
      <c r="J18" s="4">
        <v>0.2</v>
      </c>
      <c r="K18" s="4">
        <v>0.6</v>
      </c>
      <c r="L18" s="4"/>
      <c r="M18" s="4" t="s">
        <v>318</v>
      </c>
      <c r="N18" s="4"/>
      <c r="O18" s="4">
        <v>0.05</v>
      </c>
      <c r="P18" s="4" t="s">
        <v>346</v>
      </c>
    </row>
    <row r="19" spans="1:16" ht="49.5">
      <c r="A19" s="344"/>
      <c r="B19" s="344"/>
      <c r="C19" s="344"/>
      <c r="D19" s="17" t="s">
        <v>279</v>
      </c>
      <c r="E19" s="27" t="s">
        <v>206</v>
      </c>
      <c r="F19" s="6" t="s">
        <v>207</v>
      </c>
      <c r="G19" s="6" t="s">
        <v>208</v>
      </c>
      <c r="H19" s="6" t="s">
        <v>209</v>
      </c>
      <c r="I19" s="17">
        <v>1</v>
      </c>
      <c r="J19" s="17">
        <v>3</v>
      </c>
      <c r="K19" s="17">
        <v>5</v>
      </c>
      <c r="L19" s="17"/>
      <c r="M19" s="17" t="s">
        <v>318</v>
      </c>
      <c r="N19" s="17"/>
      <c r="O19" s="17">
        <v>1</v>
      </c>
      <c r="P19" s="17" t="s">
        <v>348</v>
      </c>
    </row>
    <row r="20" spans="1:16" ht="49.5">
      <c r="A20" s="336" t="s">
        <v>1</v>
      </c>
      <c r="B20" s="336" t="s">
        <v>263</v>
      </c>
      <c r="C20" s="336" t="s">
        <v>124</v>
      </c>
      <c r="D20" s="336" t="s">
        <v>280</v>
      </c>
      <c r="E20" s="357" t="s">
        <v>158</v>
      </c>
      <c r="F20" s="6" t="s">
        <v>20</v>
      </c>
      <c r="G20" s="6" t="s">
        <v>96</v>
      </c>
      <c r="H20" s="6" t="s">
        <v>210</v>
      </c>
      <c r="I20" s="12" t="s">
        <v>22</v>
      </c>
      <c r="J20" s="17" t="s">
        <v>79</v>
      </c>
      <c r="K20" s="17" t="s">
        <v>80</v>
      </c>
      <c r="L20" s="17"/>
      <c r="M20" s="17" t="s">
        <v>318</v>
      </c>
      <c r="N20" s="17"/>
      <c r="O20" s="17" t="s">
        <v>368</v>
      </c>
      <c r="P20" s="336" t="s">
        <v>349</v>
      </c>
    </row>
    <row r="21" spans="1:16" ht="49.5">
      <c r="A21" s="343"/>
      <c r="B21" s="343"/>
      <c r="C21" s="343"/>
      <c r="D21" s="344"/>
      <c r="E21" s="357"/>
      <c r="F21" s="6" t="s">
        <v>21</v>
      </c>
      <c r="G21" s="6" t="s">
        <v>96</v>
      </c>
      <c r="H21" s="6" t="s">
        <v>210</v>
      </c>
      <c r="I21" s="12" t="s">
        <v>23</v>
      </c>
      <c r="J21" s="17" t="s">
        <v>81</v>
      </c>
      <c r="K21" s="17" t="s">
        <v>82</v>
      </c>
      <c r="L21" s="17"/>
      <c r="M21" s="17" t="s">
        <v>318</v>
      </c>
      <c r="N21" s="17"/>
      <c r="O21" s="17" t="s">
        <v>368</v>
      </c>
      <c r="P21" s="344"/>
    </row>
    <row r="22" spans="1:16" ht="49.5">
      <c r="A22" s="343"/>
      <c r="B22" s="343"/>
      <c r="C22" s="343"/>
      <c r="D22" s="336" t="s">
        <v>281</v>
      </c>
      <c r="E22" s="11" t="s">
        <v>160</v>
      </c>
      <c r="F22" s="6" t="s">
        <v>211</v>
      </c>
      <c r="G22" s="6" t="s">
        <v>96</v>
      </c>
      <c r="H22" s="6" t="s">
        <v>210</v>
      </c>
      <c r="I22" s="17">
        <v>4</v>
      </c>
      <c r="J22" s="17">
        <v>6</v>
      </c>
      <c r="K22" s="17">
        <v>8</v>
      </c>
      <c r="L22" s="17"/>
      <c r="M22" s="17" t="s">
        <v>318</v>
      </c>
      <c r="N22" s="17"/>
      <c r="O22" s="17" t="s">
        <v>368</v>
      </c>
      <c r="P22" s="17" t="s">
        <v>350</v>
      </c>
    </row>
    <row r="23" spans="1:16" ht="66">
      <c r="A23" s="343"/>
      <c r="B23" s="343"/>
      <c r="C23" s="343"/>
      <c r="D23" s="344"/>
      <c r="E23" s="6" t="s">
        <v>212</v>
      </c>
      <c r="F23" s="6" t="s">
        <v>24</v>
      </c>
      <c r="G23" s="6" t="s">
        <v>97</v>
      </c>
      <c r="H23" s="6" t="s">
        <v>116</v>
      </c>
      <c r="I23" s="13" t="s">
        <v>25</v>
      </c>
      <c r="J23" s="17" t="s">
        <v>83</v>
      </c>
      <c r="K23" s="17" t="s">
        <v>81</v>
      </c>
      <c r="L23" s="17"/>
      <c r="M23" s="17" t="s">
        <v>318</v>
      </c>
      <c r="N23" s="17"/>
      <c r="O23" s="17" t="s">
        <v>368</v>
      </c>
      <c r="P23" s="17" t="s">
        <v>351</v>
      </c>
    </row>
    <row r="24" spans="1:16" ht="66">
      <c r="A24" s="343"/>
      <c r="B24" s="343"/>
      <c r="C24" s="343"/>
      <c r="D24" s="336" t="s">
        <v>282</v>
      </c>
      <c r="E24" s="11" t="s">
        <v>159</v>
      </c>
      <c r="F24" s="6" t="s">
        <v>30</v>
      </c>
      <c r="G24" s="6" t="s">
        <v>97</v>
      </c>
      <c r="H24" s="6" t="s">
        <v>116</v>
      </c>
      <c r="I24" s="13" t="s">
        <v>31</v>
      </c>
      <c r="J24" s="17" t="s">
        <v>84</v>
      </c>
      <c r="K24" s="17" t="s">
        <v>85</v>
      </c>
      <c r="L24" s="17"/>
      <c r="M24" s="17" t="s">
        <v>318</v>
      </c>
      <c r="N24" s="17"/>
      <c r="O24" s="17" t="s">
        <v>368</v>
      </c>
      <c r="P24" s="17" t="s">
        <v>352</v>
      </c>
    </row>
    <row r="25" spans="1:16" ht="66">
      <c r="A25" s="343"/>
      <c r="B25" s="343"/>
      <c r="C25" s="343"/>
      <c r="D25" s="344"/>
      <c r="E25" s="11" t="s">
        <v>161</v>
      </c>
      <c r="F25" s="6" t="s">
        <v>26</v>
      </c>
      <c r="G25" s="6" t="s">
        <v>97</v>
      </c>
      <c r="H25" s="6" t="s">
        <v>116</v>
      </c>
      <c r="I25" s="13" t="s">
        <v>27</v>
      </c>
      <c r="J25" s="17" t="s">
        <v>86</v>
      </c>
      <c r="K25" s="17" t="s">
        <v>87</v>
      </c>
      <c r="L25" s="17"/>
      <c r="M25" s="17" t="s">
        <v>318</v>
      </c>
      <c r="N25" s="17"/>
      <c r="O25" s="17" t="s">
        <v>368</v>
      </c>
      <c r="P25" s="17" t="s">
        <v>353</v>
      </c>
    </row>
    <row r="26" spans="1:16" ht="66">
      <c r="A26" s="343"/>
      <c r="B26" s="344"/>
      <c r="C26" s="344"/>
      <c r="D26" s="17" t="s">
        <v>283</v>
      </c>
      <c r="E26" s="11" t="s">
        <v>162</v>
      </c>
      <c r="F26" s="6" t="s">
        <v>28</v>
      </c>
      <c r="G26" s="6" t="s">
        <v>97</v>
      </c>
      <c r="H26" s="6" t="s">
        <v>116</v>
      </c>
      <c r="I26" s="13" t="s">
        <v>29</v>
      </c>
      <c r="J26" s="17" t="s">
        <v>88</v>
      </c>
      <c r="K26" s="17" t="s">
        <v>89</v>
      </c>
      <c r="L26" s="17"/>
      <c r="M26" s="17" t="s">
        <v>318</v>
      </c>
      <c r="N26" s="17"/>
      <c r="O26" s="17" t="s">
        <v>368</v>
      </c>
      <c r="P26" s="4" t="s">
        <v>346</v>
      </c>
    </row>
    <row r="27" spans="1:16" ht="66">
      <c r="A27" s="336" t="s">
        <v>1</v>
      </c>
      <c r="B27" s="336" t="s">
        <v>264</v>
      </c>
      <c r="C27" s="336" t="s">
        <v>213</v>
      </c>
      <c r="D27" s="17" t="s">
        <v>284</v>
      </c>
      <c r="E27" s="11" t="s">
        <v>167</v>
      </c>
      <c r="F27" s="6" t="s">
        <v>217</v>
      </c>
      <c r="G27" s="6" t="s">
        <v>215</v>
      </c>
      <c r="H27" s="3" t="s">
        <v>216</v>
      </c>
      <c r="I27" s="13" t="s">
        <v>214</v>
      </c>
      <c r="J27" s="17">
        <v>0.5</v>
      </c>
      <c r="K27" s="17">
        <v>1</v>
      </c>
      <c r="L27" s="17"/>
      <c r="M27" s="17" t="s">
        <v>318</v>
      </c>
      <c r="N27" s="17"/>
      <c r="O27" s="17" t="s">
        <v>368</v>
      </c>
      <c r="P27" s="336" t="s">
        <v>354</v>
      </c>
    </row>
    <row r="28" spans="1:16" ht="49.5">
      <c r="A28" s="343"/>
      <c r="B28" s="343"/>
      <c r="C28" s="343"/>
      <c r="D28" s="17" t="s">
        <v>285</v>
      </c>
      <c r="E28" s="11" t="s">
        <v>169</v>
      </c>
      <c r="F28" s="6" t="s">
        <v>32</v>
      </c>
      <c r="G28" s="6" t="s">
        <v>98</v>
      </c>
      <c r="H28" s="6" t="s">
        <v>117</v>
      </c>
      <c r="I28" s="17" t="s">
        <v>49</v>
      </c>
      <c r="J28" s="4">
        <v>1</v>
      </c>
      <c r="K28" s="4">
        <v>1</v>
      </c>
      <c r="L28" s="17"/>
      <c r="M28" s="17" t="s">
        <v>318</v>
      </c>
      <c r="N28" s="17"/>
      <c r="O28" s="17" t="s">
        <v>368</v>
      </c>
      <c r="P28" s="344"/>
    </row>
    <row r="29" spans="1:16" ht="66">
      <c r="A29" s="343"/>
      <c r="B29" s="343"/>
      <c r="C29" s="343"/>
      <c r="D29" s="17" t="s">
        <v>286</v>
      </c>
      <c r="E29" s="11" t="s">
        <v>163</v>
      </c>
      <c r="F29" s="6" t="s">
        <v>218</v>
      </c>
      <c r="G29" s="6" t="s">
        <v>221</v>
      </c>
      <c r="H29" s="6" t="s">
        <v>222</v>
      </c>
      <c r="I29" s="17" t="s">
        <v>187</v>
      </c>
      <c r="J29" s="17" t="s">
        <v>219</v>
      </c>
      <c r="K29" s="17" t="s">
        <v>220</v>
      </c>
      <c r="L29" s="17"/>
      <c r="M29" s="17" t="s">
        <v>318</v>
      </c>
      <c r="N29" s="17"/>
      <c r="O29" s="17" t="s">
        <v>368</v>
      </c>
      <c r="P29" s="336" t="s">
        <v>355</v>
      </c>
    </row>
    <row r="30" spans="1:16" ht="115.5">
      <c r="A30" s="343"/>
      <c r="B30" s="343"/>
      <c r="C30" s="343"/>
      <c r="D30" s="17" t="s">
        <v>287</v>
      </c>
      <c r="E30" s="6" t="s">
        <v>223</v>
      </c>
      <c r="F30" s="6" t="s">
        <v>224</v>
      </c>
      <c r="G30" s="6" t="s">
        <v>98</v>
      </c>
      <c r="H30" s="6" t="s">
        <v>225</v>
      </c>
      <c r="I30" s="17" t="s">
        <v>187</v>
      </c>
      <c r="J30" s="17">
        <v>12</v>
      </c>
      <c r="K30" s="17">
        <v>12</v>
      </c>
      <c r="L30" s="17"/>
      <c r="M30" s="17" t="s">
        <v>318</v>
      </c>
      <c r="N30" s="17"/>
      <c r="O30" s="17" t="s">
        <v>368</v>
      </c>
      <c r="P30" s="344"/>
    </row>
    <row r="31" spans="1:16" ht="49.5">
      <c r="A31" s="343"/>
      <c r="B31" s="343"/>
      <c r="C31" s="343"/>
      <c r="D31" s="17" t="s">
        <v>288</v>
      </c>
      <c r="E31" s="28" t="s">
        <v>227</v>
      </c>
      <c r="F31" s="6" t="s">
        <v>226</v>
      </c>
      <c r="G31" s="6" t="s">
        <v>98</v>
      </c>
      <c r="H31" s="6" t="s">
        <v>225</v>
      </c>
      <c r="I31" s="17" t="s">
        <v>187</v>
      </c>
      <c r="J31" s="4">
        <v>1</v>
      </c>
      <c r="K31" s="4">
        <v>1</v>
      </c>
      <c r="L31" s="17"/>
      <c r="M31" s="17" t="s">
        <v>318</v>
      </c>
      <c r="N31" s="17"/>
      <c r="O31" s="17" t="s">
        <v>368</v>
      </c>
      <c r="P31" s="4" t="s">
        <v>356</v>
      </c>
    </row>
    <row r="32" spans="1:16" ht="82.5">
      <c r="A32" s="343"/>
      <c r="B32" s="343"/>
      <c r="C32" s="343"/>
      <c r="D32" s="336" t="s">
        <v>289</v>
      </c>
      <c r="E32" s="345" t="s">
        <v>236</v>
      </c>
      <c r="F32" s="6" t="s">
        <v>228</v>
      </c>
      <c r="G32" s="6" t="s">
        <v>229</v>
      </c>
      <c r="H32" s="6" t="s">
        <v>230</v>
      </c>
      <c r="I32" s="17">
        <v>1</v>
      </c>
      <c r="J32" s="17">
        <v>12</v>
      </c>
      <c r="K32" s="17">
        <v>12</v>
      </c>
      <c r="L32" s="17"/>
      <c r="M32" s="17" t="s">
        <v>318</v>
      </c>
      <c r="N32" s="17"/>
      <c r="O32" s="17" t="s">
        <v>368</v>
      </c>
      <c r="P32" s="336" t="s">
        <v>357</v>
      </c>
    </row>
    <row r="33" spans="1:16" ht="99">
      <c r="A33" s="343"/>
      <c r="B33" s="343"/>
      <c r="C33" s="343"/>
      <c r="D33" s="344"/>
      <c r="E33" s="346"/>
      <c r="F33" s="6" t="s">
        <v>43</v>
      </c>
      <c r="G33" s="6" t="s">
        <v>99</v>
      </c>
      <c r="H33" s="6" t="s">
        <v>118</v>
      </c>
      <c r="I33" s="17" t="s">
        <v>45</v>
      </c>
      <c r="J33" s="17" t="s">
        <v>42</v>
      </c>
      <c r="K33" s="17" t="s">
        <v>42</v>
      </c>
      <c r="L33" s="17"/>
      <c r="M33" s="17" t="s">
        <v>318</v>
      </c>
      <c r="N33" s="17"/>
      <c r="O33" s="17" t="s">
        <v>368</v>
      </c>
      <c r="P33" s="343"/>
    </row>
    <row r="34" spans="1:16" ht="99">
      <c r="A34" s="343"/>
      <c r="B34" s="343"/>
      <c r="C34" s="343"/>
      <c r="D34" s="17" t="s">
        <v>290</v>
      </c>
      <c r="E34" s="6" t="s">
        <v>235</v>
      </c>
      <c r="F34" s="6" t="s">
        <v>33</v>
      </c>
      <c r="G34" s="6" t="s">
        <v>99</v>
      </c>
      <c r="H34" s="6" t="s">
        <v>118</v>
      </c>
      <c r="I34" s="17" t="s">
        <v>44</v>
      </c>
      <c r="J34" s="17" t="s">
        <v>42</v>
      </c>
      <c r="K34" s="17" t="s">
        <v>42</v>
      </c>
      <c r="L34" s="17"/>
      <c r="M34" s="17" t="s">
        <v>318</v>
      </c>
      <c r="N34" s="17"/>
      <c r="O34" s="17" t="s">
        <v>368</v>
      </c>
      <c r="P34" s="344"/>
    </row>
    <row r="35" spans="1:16" ht="115.5">
      <c r="A35" s="343"/>
      <c r="B35" s="343"/>
      <c r="C35" s="343"/>
      <c r="D35" s="17" t="s">
        <v>291</v>
      </c>
      <c r="E35" s="6" t="s">
        <v>231</v>
      </c>
      <c r="F35" s="6" t="s">
        <v>232</v>
      </c>
      <c r="G35" s="6" t="s">
        <v>99</v>
      </c>
      <c r="H35" s="6" t="s">
        <v>125</v>
      </c>
      <c r="I35" s="17" t="s">
        <v>48</v>
      </c>
      <c r="J35" s="17" t="s">
        <v>42</v>
      </c>
      <c r="K35" s="17" t="s">
        <v>42</v>
      </c>
      <c r="L35" s="17"/>
      <c r="M35" s="17" t="s">
        <v>318</v>
      </c>
      <c r="N35" s="17"/>
      <c r="O35" s="17" t="s">
        <v>368</v>
      </c>
      <c r="P35" s="17" t="s">
        <v>346</v>
      </c>
    </row>
    <row r="36" spans="1:16" ht="82.5">
      <c r="A36" s="343"/>
      <c r="B36" s="343"/>
      <c r="C36" s="343"/>
      <c r="D36" s="17" t="s">
        <v>292</v>
      </c>
      <c r="E36" s="6" t="s">
        <v>233</v>
      </c>
      <c r="F36" s="6" t="s">
        <v>34</v>
      </c>
      <c r="G36" s="6" t="s">
        <v>99</v>
      </c>
      <c r="H36" s="6" t="s">
        <v>234</v>
      </c>
      <c r="I36" s="17" t="s">
        <v>47</v>
      </c>
      <c r="J36" s="17" t="s">
        <v>42</v>
      </c>
      <c r="K36" s="17" t="s">
        <v>42</v>
      </c>
      <c r="L36" s="17"/>
      <c r="M36" s="17" t="s">
        <v>318</v>
      </c>
      <c r="N36" s="17"/>
      <c r="O36" s="17" t="s">
        <v>368</v>
      </c>
      <c r="P36" s="17" t="s">
        <v>356</v>
      </c>
    </row>
    <row r="37" spans="1:16" ht="49.5">
      <c r="A37" s="343"/>
      <c r="B37" s="343"/>
      <c r="C37" s="343"/>
      <c r="D37" s="336" t="s">
        <v>293</v>
      </c>
      <c r="E37" s="345" t="s">
        <v>170</v>
      </c>
      <c r="F37" s="6" t="s">
        <v>237</v>
      </c>
      <c r="G37" s="6" t="s">
        <v>239</v>
      </c>
      <c r="H37" s="6" t="s">
        <v>238</v>
      </c>
      <c r="I37" s="17" t="s">
        <v>187</v>
      </c>
      <c r="J37" s="4">
        <v>1</v>
      </c>
      <c r="K37" s="4">
        <v>1</v>
      </c>
      <c r="L37" s="17"/>
      <c r="M37" s="17" t="s">
        <v>318</v>
      </c>
      <c r="N37" s="17"/>
      <c r="O37" s="17" t="s">
        <v>368</v>
      </c>
      <c r="P37" s="365" t="s">
        <v>346</v>
      </c>
    </row>
    <row r="38" spans="1:16" ht="99">
      <c r="A38" s="343"/>
      <c r="B38" s="343"/>
      <c r="C38" s="343"/>
      <c r="D38" s="344"/>
      <c r="E38" s="346"/>
      <c r="F38" s="6" t="s">
        <v>127</v>
      </c>
      <c r="G38" s="6" t="s">
        <v>99</v>
      </c>
      <c r="H38" s="6" t="s">
        <v>118</v>
      </c>
      <c r="I38" s="17" t="s">
        <v>46</v>
      </c>
      <c r="J38" s="17" t="s">
        <v>42</v>
      </c>
      <c r="K38" s="17" t="s">
        <v>42</v>
      </c>
      <c r="L38" s="17"/>
      <c r="M38" s="17" t="s">
        <v>318</v>
      </c>
      <c r="N38" s="17"/>
      <c r="O38" s="17" t="s">
        <v>368</v>
      </c>
      <c r="P38" s="366"/>
    </row>
    <row r="39" spans="1:16" ht="49.5">
      <c r="A39" s="343"/>
      <c r="B39" s="343"/>
      <c r="C39" s="343"/>
      <c r="D39" s="17" t="s">
        <v>294</v>
      </c>
      <c r="E39" s="7" t="s">
        <v>168</v>
      </c>
      <c r="F39" s="6" t="s">
        <v>240</v>
      </c>
      <c r="G39" s="6" t="s">
        <v>241</v>
      </c>
      <c r="H39" s="6" t="s">
        <v>242</v>
      </c>
      <c r="I39" s="17" t="s">
        <v>187</v>
      </c>
      <c r="J39" s="17" t="s">
        <v>243</v>
      </c>
      <c r="K39" s="17" t="s">
        <v>244</v>
      </c>
      <c r="L39" s="17"/>
      <c r="M39" s="17" t="s">
        <v>318</v>
      </c>
      <c r="N39" s="17"/>
      <c r="O39" s="17" t="s">
        <v>368</v>
      </c>
      <c r="P39" s="17" t="s">
        <v>346</v>
      </c>
    </row>
    <row r="40" spans="1:16" ht="214.5">
      <c r="A40" s="344"/>
      <c r="B40" s="344"/>
      <c r="C40" s="344"/>
      <c r="D40" s="17" t="s">
        <v>295</v>
      </c>
      <c r="E40" s="7" t="s">
        <v>171</v>
      </c>
      <c r="F40" s="6" t="s">
        <v>245</v>
      </c>
      <c r="G40" s="6" t="s">
        <v>246</v>
      </c>
      <c r="H40" s="6" t="s">
        <v>247</v>
      </c>
      <c r="I40" s="17" t="s">
        <v>187</v>
      </c>
      <c r="J40" s="4">
        <v>1</v>
      </c>
      <c r="K40" s="4">
        <v>1</v>
      </c>
      <c r="L40" s="17"/>
      <c r="M40" s="17" t="s">
        <v>318</v>
      </c>
      <c r="N40" s="17"/>
      <c r="O40" s="17" t="s">
        <v>368</v>
      </c>
      <c r="P40" s="4" t="s">
        <v>354</v>
      </c>
    </row>
    <row r="41" spans="1:16" ht="82.5">
      <c r="A41" s="336" t="s">
        <v>1</v>
      </c>
      <c r="B41" s="336" t="s">
        <v>265</v>
      </c>
      <c r="C41" s="336" t="s">
        <v>213</v>
      </c>
      <c r="D41" s="336" t="s">
        <v>296</v>
      </c>
      <c r="E41" s="355" t="s">
        <v>248</v>
      </c>
      <c r="F41" s="6" t="s">
        <v>126</v>
      </c>
      <c r="G41" s="6" t="s">
        <v>100</v>
      </c>
      <c r="H41" s="6" t="s">
        <v>108</v>
      </c>
      <c r="I41" s="17" t="s">
        <v>37</v>
      </c>
      <c r="J41" s="17" t="s">
        <v>90</v>
      </c>
      <c r="K41" s="17" t="s">
        <v>90</v>
      </c>
      <c r="L41" s="17"/>
      <c r="M41" s="17" t="s">
        <v>318</v>
      </c>
      <c r="N41" s="17"/>
      <c r="O41" s="17" t="s">
        <v>368</v>
      </c>
      <c r="P41" s="336" t="s">
        <v>358</v>
      </c>
    </row>
    <row r="42" spans="1:16" ht="99">
      <c r="A42" s="343"/>
      <c r="B42" s="343"/>
      <c r="C42" s="343"/>
      <c r="D42" s="344"/>
      <c r="E42" s="356"/>
      <c r="F42" s="6" t="s">
        <v>35</v>
      </c>
      <c r="G42" s="6" t="s">
        <v>100</v>
      </c>
      <c r="H42" s="6" t="s">
        <v>118</v>
      </c>
      <c r="I42" s="17" t="s">
        <v>36</v>
      </c>
      <c r="J42" s="17" t="s">
        <v>90</v>
      </c>
      <c r="K42" s="17" t="s">
        <v>90</v>
      </c>
      <c r="L42" s="17"/>
      <c r="M42" s="17" t="s">
        <v>318</v>
      </c>
      <c r="N42" s="17"/>
      <c r="O42" s="17" t="s">
        <v>369</v>
      </c>
      <c r="P42" s="344"/>
    </row>
    <row r="43" spans="1:16" ht="82.5">
      <c r="A43" s="343"/>
      <c r="B43" s="344"/>
      <c r="C43" s="343"/>
      <c r="D43" s="17" t="s">
        <v>297</v>
      </c>
      <c r="E43" s="9" t="s">
        <v>249</v>
      </c>
      <c r="F43" s="6" t="s">
        <v>38</v>
      </c>
      <c r="G43" s="6" t="s">
        <v>101</v>
      </c>
      <c r="H43" s="6" t="s">
        <v>119</v>
      </c>
      <c r="I43" s="17" t="s">
        <v>39</v>
      </c>
      <c r="J43" s="17" t="s">
        <v>40</v>
      </c>
      <c r="K43" s="17" t="s">
        <v>41</v>
      </c>
      <c r="L43" s="17"/>
      <c r="M43" s="17" t="s">
        <v>318</v>
      </c>
      <c r="N43" s="17"/>
      <c r="O43" s="17" t="s">
        <v>187</v>
      </c>
      <c r="P43" s="17" t="s">
        <v>359</v>
      </c>
    </row>
    <row r="44" spans="1:16" ht="66">
      <c r="A44" s="343"/>
      <c r="B44" s="336" t="s">
        <v>266</v>
      </c>
      <c r="C44" s="336" t="s">
        <v>128</v>
      </c>
      <c r="D44" s="17" t="s">
        <v>298</v>
      </c>
      <c r="E44" s="6" t="s">
        <v>175</v>
      </c>
      <c r="F44" s="6" t="s">
        <v>53</v>
      </c>
      <c r="G44" s="6" t="s">
        <v>102</v>
      </c>
      <c r="H44" s="6" t="s">
        <v>120</v>
      </c>
      <c r="I44" s="17" t="s">
        <v>50</v>
      </c>
      <c r="J44" s="17" t="s">
        <v>51</v>
      </c>
      <c r="K44" s="17" t="s">
        <v>52</v>
      </c>
      <c r="L44" s="17"/>
      <c r="M44" s="17" t="s">
        <v>318</v>
      </c>
      <c r="N44" s="17"/>
      <c r="O44" s="17" t="s">
        <v>187</v>
      </c>
      <c r="P44" s="336" t="s">
        <v>355</v>
      </c>
    </row>
    <row r="45" spans="1:16" ht="66">
      <c r="A45" s="343"/>
      <c r="B45" s="343"/>
      <c r="C45" s="343"/>
      <c r="D45" s="336" t="s">
        <v>299</v>
      </c>
      <c r="E45" s="348" t="s">
        <v>172</v>
      </c>
      <c r="F45" s="6" t="s">
        <v>54</v>
      </c>
      <c r="G45" s="6" t="s">
        <v>102</v>
      </c>
      <c r="H45" s="6" t="s">
        <v>120</v>
      </c>
      <c r="I45" s="14" t="s">
        <v>50</v>
      </c>
      <c r="J45" s="17" t="s">
        <v>51</v>
      </c>
      <c r="K45" s="17" t="s">
        <v>52</v>
      </c>
      <c r="L45" s="17"/>
      <c r="M45" s="17" t="s">
        <v>318</v>
      </c>
      <c r="N45" s="17"/>
      <c r="O45" s="17" t="s">
        <v>187</v>
      </c>
      <c r="P45" s="343"/>
    </row>
    <row r="46" spans="1:16" ht="66">
      <c r="A46" s="343"/>
      <c r="B46" s="343"/>
      <c r="C46" s="343"/>
      <c r="D46" s="344"/>
      <c r="E46" s="349"/>
      <c r="F46" s="6" t="s">
        <v>55</v>
      </c>
      <c r="G46" s="6" t="s">
        <v>102</v>
      </c>
      <c r="H46" s="6" t="s">
        <v>120</v>
      </c>
      <c r="I46" s="14" t="s">
        <v>50</v>
      </c>
      <c r="J46" s="17" t="s">
        <v>51</v>
      </c>
      <c r="K46" s="17" t="s">
        <v>52</v>
      </c>
      <c r="L46" s="17"/>
      <c r="M46" s="17" t="s">
        <v>318</v>
      </c>
      <c r="N46" s="17"/>
      <c r="O46" s="17" t="s">
        <v>187</v>
      </c>
      <c r="P46" s="343"/>
    </row>
    <row r="47" spans="1:16" ht="66">
      <c r="A47" s="343"/>
      <c r="B47" s="343"/>
      <c r="C47" s="343"/>
      <c r="D47" s="336" t="s">
        <v>300</v>
      </c>
      <c r="E47" s="348" t="s">
        <v>174</v>
      </c>
      <c r="F47" s="6" t="s">
        <v>129</v>
      </c>
      <c r="G47" s="6" t="s">
        <v>103</v>
      </c>
      <c r="H47" s="6" t="s">
        <v>250</v>
      </c>
      <c r="I47" s="14" t="s">
        <v>50</v>
      </c>
      <c r="J47" s="17" t="s">
        <v>91</v>
      </c>
      <c r="K47" s="17" t="s">
        <v>92</v>
      </c>
      <c r="L47" s="17"/>
      <c r="M47" s="17" t="s">
        <v>318</v>
      </c>
      <c r="N47" s="17"/>
      <c r="O47" s="17" t="s">
        <v>187</v>
      </c>
      <c r="P47" s="343"/>
    </row>
    <row r="48" spans="1:16" ht="165">
      <c r="A48" s="343"/>
      <c r="B48" s="343"/>
      <c r="C48" s="343"/>
      <c r="D48" s="344"/>
      <c r="E48" s="349"/>
      <c r="F48" s="6" t="s">
        <v>56</v>
      </c>
      <c r="G48" s="6" t="s">
        <v>103</v>
      </c>
      <c r="H48" s="6" t="s">
        <v>250</v>
      </c>
      <c r="I48" s="14" t="s">
        <v>50</v>
      </c>
      <c r="J48" s="17" t="s">
        <v>91</v>
      </c>
      <c r="K48" s="17" t="s">
        <v>92</v>
      </c>
      <c r="L48" s="17"/>
      <c r="M48" s="17" t="s">
        <v>318</v>
      </c>
      <c r="N48" s="17"/>
      <c r="O48" s="17" t="s">
        <v>187</v>
      </c>
      <c r="P48" s="343"/>
    </row>
    <row r="49" spans="1:16" ht="45">
      <c r="A49" s="343"/>
      <c r="B49" s="343"/>
      <c r="C49" s="343"/>
      <c r="D49" s="17" t="s">
        <v>301</v>
      </c>
      <c r="E49" s="9" t="s">
        <v>251</v>
      </c>
      <c r="F49" s="8" t="s">
        <v>252</v>
      </c>
      <c r="G49" s="6" t="s">
        <v>255</v>
      </c>
      <c r="H49" s="6" t="s">
        <v>254</v>
      </c>
      <c r="I49" s="14">
        <v>0</v>
      </c>
      <c r="J49" s="17">
        <v>5</v>
      </c>
      <c r="K49" s="17">
        <v>8</v>
      </c>
      <c r="L49" s="17"/>
      <c r="M49" s="17" t="s">
        <v>318</v>
      </c>
      <c r="N49" s="17"/>
      <c r="O49" s="17">
        <v>2</v>
      </c>
      <c r="P49" s="344"/>
    </row>
    <row r="50" spans="1:16" ht="75">
      <c r="A50" s="343"/>
      <c r="B50" s="344"/>
      <c r="C50" s="343"/>
      <c r="D50" s="25" t="s">
        <v>302</v>
      </c>
      <c r="E50" s="9" t="s">
        <v>173</v>
      </c>
      <c r="F50" s="8" t="s">
        <v>253</v>
      </c>
      <c r="G50" s="8" t="s">
        <v>256</v>
      </c>
      <c r="H50" s="8" t="s">
        <v>257</v>
      </c>
      <c r="I50" s="14" t="s">
        <v>50</v>
      </c>
      <c r="J50" s="17">
        <v>15</v>
      </c>
      <c r="K50" s="17">
        <v>30</v>
      </c>
      <c r="L50" s="17"/>
      <c r="M50" s="17" t="s">
        <v>318</v>
      </c>
      <c r="N50" s="17"/>
      <c r="O50" s="17">
        <v>1</v>
      </c>
      <c r="P50" s="23" t="s">
        <v>360</v>
      </c>
    </row>
    <row r="51" spans="1:16" ht="66">
      <c r="A51" s="343"/>
      <c r="B51" s="336" t="s">
        <v>267</v>
      </c>
      <c r="C51" s="336" t="s">
        <v>130</v>
      </c>
      <c r="D51" s="17" t="s">
        <v>303</v>
      </c>
      <c r="E51" s="10" t="s">
        <v>258</v>
      </c>
      <c r="F51" s="6" t="s">
        <v>131</v>
      </c>
      <c r="G51" s="6" t="s">
        <v>104</v>
      </c>
      <c r="H51" s="6" t="s">
        <v>109</v>
      </c>
      <c r="I51" s="14" t="s">
        <v>50</v>
      </c>
      <c r="J51" s="17" t="s">
        <v>94</v>
      </c>
      <c r="K51" s="17" t="s">
        <v>95</v>
      </c>
      <c r="L51" s="17"/>
      <c r="M51" s="17" t="s">
        <v>318</v>
      </c>
      <c r="N51" s="17"/>
      <c r="O51" s="17" t="s">
        <v>187</v>
      </c>
      <c r="P51" s="17" t="s">
        <v>361</v>
      </c>
    </row>
    <row r="52" spans="1:16" ht="49.5">
      <c r="A52" s="343"/>
      <c r="B52" s="343"/>
      <c r="C52" s="343"/>
      <c r="D52" s="336" t="s">
        <v>304</v>
      </c>
      <c r="E52" s="345" t="s">
        <v>178</v>
      </c>
      <c r="F52" s="6" t="s">
        <v>93</v>
      </c>
      <c r="G52" s="6" t="s">
        <v>104</v>
      </c>
      <c r="H52" s="6" t="s">
        <v>109</v>
      </c>
      <c r="I52" s="14" t="s">
        <v>50</v>
      </c>
      <c r="J52" s="17" t="s">
        <v>94</v>
      </c>
      <c r="K52" s="17" t="s">
        <v>95</v>
      </c>
      <c r="L52" s="17"/>
      <c r="M52" s="17" t="s">
        <v>318</v>
      </c>
      <c r="N52" s="17"/>
      <c r="O52" s="17" t="s">
        <v>187</v>
      </c>
      <c r="P52" s="336" t="s">
        <v>362</v>
      </c>
    </row>
    <row r="53" spans="1:16" ht="33">
      <c r="A53" s="343"/>
      <c r="B53" s="343"/>
      <c r="C53" s="343"/>
      <c r="D53" s="344"/>
      <c r="E53" s="346"/>
      <c r="F53" s="6" t="s">
        <v>132</v>
      </c>
      <c r="G53" s="6" t="s">
        <v>104</v>
      </c>
      <c r="H53" s="6" t="s">
        <v>109</v>
      </c>
      <c r="I53" s="14" t="s">
        <v>50</v>
      </c>
      <c r="J53" s="17" t="s">
        <v>94</v>
      </c>
      <c r="K53" s="17" t="s">
        <v>95</v>
      </c>
      <c r="L53" s="17"/>
      <c r="M53" s="17" t="s">
        <v>318</v>
      </c>
      <c r="N53" s="17"/>
      <c r="O53" s="17" t="s">
        <v>187</v>
      </c>
      <c r="P53" s="343"/>
    </row>
    <row r="54" spans="1:16" ht="33">
      <c r="A54" s="344"/>
      <c r="B54" s="344"/>
      <c r="C54" s="343"/>
      <c r="D54" s="17" t="s">
        <v>305</v>
      </c>
      <c r="E54" s="6" t="s">
        <v>177</v>
      </c>
      <c r="F54" s="6" t="s">
        <v>176</v>
      </c>
      <c r="G54" s="6" t="s">
        <v>104</v>
      </c>
      <c r="H54" s="6" t="s">
        <v>109</v>
      </c>
      <c r="I54" s="14">
        <v>6</v>
      </c>
      <c r="J54" s="17">
        <v>30</v>
      </c>
      <c r="K54" s="17">
        <v>60</v>
      </c>
      <c r="L54" s="17"/>
      <c r="M54" s="17" t="s">
        <v>318</v>
      </c>
      <c r="N54" s="17"/>
      <c r="O54" s="17" t="s">
        <v>187</v>
      </c>
      <c r="P54" s="344"/>
    </row>
    <row r="55" spans="1:16" ht="115.5">
      <c r="A55" s="336" t="s">
        <v>2</v>
      </c>
      <c r="B55" s="336" t="s">
        <v>150</v>
      </c>
      <c r="C55" s="6" t="s">
        <v>58</v>
      </c>
      <c r="D55" s="17" t="s">
        <v>306</v>
      </c>
      <c r="E55" s="6" t="s">
        <v>133</v>
      </c>
      <c r="F55" s="6" t="s">
        <v>59</v>
      </c>
      <c r="G55" s="6" t="s">
        <v>105</v>
      </c>
      <c r="H55" s="6" t="s">
        <v>110</v>
      </c>
      <c r="I55" s="14">
        <v>0</v>
      </c>
      <c r="J55" s="17">
        <v>40</v>
      </c>
      <c r="K55" s="17">
        <v>100</v>
      </c>
      <c r="L55" s="17"/>
      <c r="M55" s="17">
        <v>100</v>
      </c>
      <c r="N55" s="17"/>
      <c r="O55" s="4">
        <v>0.1</v>
      </c>
      <c r="P55" s="17" t="s">
        <v>363</v>
      </c>
    </row>
    <row r="56" spans="1:16" ht="99">
      <c r="A56" s="343"/>
      <c r="B56" s="343"/>
      <c r="C56" s="6" t="s">
        <v>60</v>
      </c>
      <c r="D56" s="17" t="s">
        <v>307</v>
      </c>
      <c r="E56" s="6" t="s">
        <v>61</v>
      </c>
      <c r="F56" s="6" t="s">
        <v>62</v>
      </c>
      <c r="G56" s="6" t="s">
        <v>105</v>
      </c>
      <c r="H56" s="6" t="s">
        <v>111</v>
      </c>
      <c r="I56" s="14">
        <v>0</v>
      </c>
      <c r="J56" s="17">
        <v>4</v>
      </c>
      <c r="K56" s="17">
        <v>10</v>
      </c>
      <c r="L56" s="17"/>
      <c r="M56" s="17" t="s">
        <v>318</v>
      </c>
      <c r="N56" s="17"/>
      <c r="O56" s="17">
        <v>1</v>
      </c>
      <c r="P56" s="336" t="s">
        <v>364</v>
      </c>
    </row>
    <row r="57" spans="1:16" ht="33">
      <c r="A57" s="343"/>
      <c r="B57" s="343"/>
      <c r="C57" s="345" t="s">
        <v>57</v>
      </c>
      <c r="D57" s="17" t="s">
        <v>308</v>
      </c>
      <c r="E57" s="6" t="s">
        <v>165</v>
      </c>
      <c r="F57" s="345" t="s">
        <v>63</v>
      </c>
      <c r="G57" s="336" t="s">
        <v>105</v>
      </c>
      <c r="H57" s="345" t="s">
        <v>111</v>
      </c>
      <c r="I57" s="358">
        <v>0</v>
      </c>
      <c r="J57" s="336">
        <v>4</v>
      </c>
      <c r="K57" s="336">
        <v>10</v>
      </c>
      <c r="L57" s="17"/>
      <c r="M57" s="17" t="s">
        <v>318</v>
      </c>
      <c r="N57" s="17"/>
      <c r="O57" s="336">
        <v>1</v>
      </c>
      <c r="P57" s="343"/>
    </row>
    <row r="58" spans="1:16" ht="49.5">
      <c r="A58" s="344"/>
      <c r="B58" s="344"/>
      <c r="C58" s="346"/>
      <c r="D58" s="17" t="s">
        <v>309</v>
      </c>
      <c r="E58" s="6" t="s">
        <v>166</v>
      </c>
      <c r="F58" s="346"/>
      <c r="G58" s="344"/>
      <c r="H58" s="346"/>
      <c r="I58" s="359"/>
      <c r="J58" s="344"/>
      <c r="K58" s="344"/>
      <c r="L58" s="17"/>
      <c r="M58" s="17" t="s">
        <v>318</v>
      </c>
      <c r="N58" s="17"/>
      <c r="O58" s="344"/>
      <c r="P58" s="344"/>
    </row>
    <row r="59" spans="1:16" ht="33">
      <c r="A59" s="336" t="s">
        <v>3</v>
      </c>
      <c r="B59" s="336" t="s">
        <v>153</v>
      </c>
      <c r="C59" s="336" t="s">
        <v>134</v>
      </c>
      <c r="D59" s="17" t="s">
        <v>310</v>
      </c>
      <c r="E59" s="6" t="s">
        <v>64</v>
      </c>
      <c r="F59" s="6" t="s">
        <v>65</v>
      </c>
      <c r="G59" s="6" t="s">
        <v>105</v>
      </c>
      <c r="H59" s="6" t="s">
        <v>112</v>
      </c>
      <c r="I59" s="14">
        <v>0</v>
      </c>
      <c r="J59" s="17">
        <v>1</v>
      </c>
      <c r="K59" s="17">
        <v>1</v>
      </c>
      <c r="L59" s="17"/>
      <c r="M59" s="17" t="s">
        <v>318</v>
      </c>
      <c r="N59" s="17"/>
      <c r="O59" s="17">
        <v>0</v>
      </c>
      <c r="P59" s="336" t="s">
        <v>365</v>
      </c>
    </row>
    <row r="60" spans="1:16" ht="33">
      <c r="A60" s="343"/>
      <c r="B60" s="343"/>
      <c r="C60" s="343"/>
      <c r="D60" s="17" t="s">
        <v>311</v>
      </c>
      <c r="E60" s="6" t="s">
        <v>66</v>
      </c>
      <c r="F60" s="6" t="s">
        <v>68</v>
      </c>
      <c r="G60" s="6" t="s">
        <v>105</v>
      </c>
      <c r="H60" s="6" t="s">
        <v>113</v>
      </c>
      <c r="I60" s="14">
        <v>0</v>
      </c>
      <c r="J60" s="4">
        <v>1</v>
      </c>
      <c r="K60" s="4">
        <v>1</v>
      </c>
      <c r="L60" s="17"/>
      <c r="M60" s="17" t="s">
        <v>318</v>
      </c>
      <c r="N60" s="17"/>
      <c r="O60" s="4">
        <v>0.1</v>
      </c>
      <c r="P60" s="343"/>
    </row>
    <row r="61" spans="1:16" ht="49.5">
      <c r="A61" s="344"/>
      <c r="B61" s="344"/>
      <c r="C61" s="344"/>
      <c r="D61" s="17" t="s">
        <v>312</v>
      </c>
      <c r="E61" s="6" t="s">
        <v>67</v>
      </c>
      <c r="F61" s="6" t="s">
        <v>69</v>
      </c>
      <c r="G61" s="6" t="s">
        <v>9</v>
      </c>
      <c r="H61" s="6" t="s">
        <v>114</v>
      </c>
      <c r="I61" s="14">
        <v>0</v>
      </c>
      <c r="J61" s="17">
        <v>5</v>
      </c>
      <c r="K61" s="17">
        <v>10</v>
      </c>
      <c r="L61" s="17"/>
      <c r="M61" s="17" t="s">
        <v>318</v>
      </c>
      <c r="N61" s="17"/>
      <c r="O61" s="17">
        <v>1</v>
      </c>
      <c r="P61" s="344"/>
    </row>
    <row r="62" spans="1:16" ht="66">
      <c r="A62" s="336" t="s">
        <v>4</v>
      </c>
      <c r="B62" s="336" t="s">
        <v>164</v>
      </c>
      <c r="C62" s="336" t="s">
        <v>70</v>
      </c>
      <c r="D62" s="17" t="s">
        <v>313</v>
      </c>
      <c r="E62" s="6" t="s">
        <v>71</v>
      </c>
      <c r="F62" s="6" t="s">
        <v>72</v>
      </c>
      <c r="G62" s="6" t="s">
        <v>105</v>
      </c>
      <c r="H62" s="6" t="s">
        <v>115</v>
      </c>
      <c r="I62" s="17">
        <v>5</v>
      </c>
      <c r="J62" s="17">
        <v>12</v>
      </c>
      <c r="K62" s="17">
        <v>12</v>
      </c>
      <c r="L62" s="17"/>
      <c r="M62" s="17"/>
      <c r="N62" s="17"/>
      <c r="O62" s="17">
        <v>5</v>
      </c>
      <c r="P62" s="336" t="s">
        <v>366</v>
      </c>
    </row>
    <row r="63" spans="1:16" ht="66">
      <c r="A63" s="343"/>
      <c r="B63" s="343"/>
      <c r="C63" s="343"/>
      <c r="D63" s="17" t="s">
        <v>314</v>
      </c>
      <c r="E63" s="6" t="s">
        <v>74</v>
      </c>
      <c r="F63" s="6" t="s">
        <v>78</v>
      </c>
      <c r="G63" s="6" t="s">
        <v>106</v>
      </c>
      <c r="H63" s="6" t="s">
        <v>121</v>
      </c>
      <c r="I63" s="17">
        <v>2</v>
      </c>
      <c r="J63" s="17">
        <v>13</v>
      </c>
      <c r="K63" s="17">
        <v>13</v>
      </c>
      <c r="L63" s="17"/>
      <c r="M63" s="17"/>
      <c r="N63" s="17"/>
      <c r="O63" s="17">
        <v>0</v>
      </c>
      <c r="P63" s="343"/>
    </row>
    <row r="64" spans="1:16" ht="49.5">
      <c r="A64" s="343"/>
      <c r="B64" s="343"/>
      <c r="C64" s="343"/>
      <c r="D64" s="17" t="s">
        <v>315</v>
      </c>
      <c r="E64" s="6" t="s">
        <v>75</v>
      </c>
      <c r="F64" s="6" t="s">
        <v>76</v>
      </c>
      <c r="G64" s="6" t="s">
        <v>107</v>
      </c>
      <c r="H64" s="6" t="s">
        <v>121</v>
      </c>
      <c r="I64" s="17">
        <v>12</v>
      </c>
      <c r="J64" s="17">
        <v>13</v>
      </c>
      <c r="K64" s="17">
        <v>13</v>
      </c>
      <c r="L64" s="17"/>
      <c r="M64" s="17"/>
      <c r="N64" s="17"/>
      <c r="O64" s="17">
        <v>10</v>
      </c>
      <c r="P64" s="343"/>
    </row>
    <row r="65" spans="1:16" ht="33">
      <c r="A65" s="344"/>
      <c r="B65" s="344"/>
      <c r="C65" s="344"/>
      <c r="D65" s="17" t="s">
        <v>316</v>
      </c>
      <c r="E65" s="6" t="s">
        <v>73</v>
      </c>
      <c r="F65" s="6" t="s">
        <v>77</v>
      </c>
      <c r="G65" s="6" t="s">
        <v>107</v>
      </c>
      <c r="H65" s="6" t="s">
        <v>121</v>
      </c>
      <c r="I65" s="17">
        <v>0</v>
      </c>
      <c r="J65" s="17">
        <v>13</v>
      </c>
      <c r="K65" s="17">
        <v>13</v>
      </c>
      <c r="L65" s="17"/>
      <c r="M65" s="17"/>
      <c r="N65" s="17"/>
      <c r="O65" s="17">
        <v>1</v>
      </c>
      <c r="P65" s="344"/>
    </row>
    <row r="66" spans="1:16">
      <c r="A66" s="2"/>
      <c r="B66" s="2"/>
      <c r="C66" s="2"/>
      <c r="D66" s="2"/>
      <c r="E66" s="2"/>
      <c r="F66" s="2"/>
      <c r="G66" s="2"/>
      <c r="H66" s="2"/>
      <c r="I66" s="2"/>
      <c r="J66" s="2"/>
      <c r="K66" s="2"/>
      <c r="L66" s="2"/>
      <c r="M66" s="2"/>
      <c r="N66" s="2"/>
      <c r="O66" s="2"/>
      <c r="P66" s="2"/>
    </row>
    <row r="67" spans="1:16">
      <c r="A67" s="2"/>
      <c r="B67" s="2"/>
      <c r="C67" s="2"/>
      <c r="D67" s="2"/>
      <c r="E67" s="2"/>
      <c r="F67" s="2"/>
      <c r="G67" s="2"/>
      <c r="H67" s="2"/>
      <c r="I67" s="2"/>
      <c r="J67" s="2"/>
      <c r="K67" s="2"/>
      <c r="L67" s="2"/>
      <c r="M67" s="2"/>
      <c r="N67" s="2"/>
      <c r="O67" s="2"/>
      <c r="P67" s="2"/>
    </row>
    <row r="68" spans="1:16">
      <c r="A68" s="2"/>
      <c r="B68" s="2"/>
      <c r="C68" s="2"/>
      <c r="D68" s="2"/>
      <c r="E68" s="2"/>
      <c r="F68" s="2"/>
      <c r="G68" s="2"/>
      <c r="H68" s="2"/>
      <c r="I68" s="2"/>
      <c r="J68" s="2"/>
      <c r="K68" s="2"/>
      <c r="L68" s="2"/>
      <c r="M68" s="2"/>
      <c r="N68" s="2"/>
      <c r="O68" s="2"/>
      <c r="P68" s="2"/>
    </row>
    <row r="69" spans="1:16">
      <c r="A69" s="2"/>
      <c r="B69" s="2"/>
      <c r="C69" s="2"/>
      <c r="D69" s="2"/>
      <c r="E69" s="2"/>
      <c r="F69" s="2"/>
      <c r="G69" s="2"/>
      <c r="H69" s="2"/>
      <c r="I69" s="2"/>
      <c r="J69" s="2"/>
      <c r="K69" s="2"/>
      <c r="L69" s="2"/>
      <c r="M69" s="2"/>
      <c r="N69" s="2"/>
      <c r="O69" s="2"/>
      <c r="P69" s="2"/>
    </row>
    <row r="70" spans="1:16">
      <c r="A70" s="2"/>
      <c r="B70" s="2"/>
      <c r="C70" s="2"/>
      <c r="D70" s="2"/>
      <c r="E70" s="2"/>
      <c r="F70" s="2"/>
      <c r="G70" s="2"/>
      <c r="H70" s="2"/>
      <c r="I70" s="2"/>
      <c r="J70" s="2"/>
      <c r="K70" s="2"/>
      <c r="L70" s="2"/>
      <c r="M70" s="2"/>
      <c r="N70" s="2"/>
      <c r="O70" s="2"/>
      <c r="P70" s="2"/>
    </row>
    <row r="71" spans="1:16">
      <c r="A71" s="2"/>
      <c r="B71" s="2"/>
      <c r="C71" s="2"/>
      <c r="D71" s="2"/>
      <c r="E71" s="2"/>
      <c r="F71" s="2"/>
      <c r="G71" s="2"/>
      <c r="H71" s="2"/>
      <c r="I71" s="2"/>
      <c r="J71" s="2"/>
      <c r="K71" s="2"/>
      <c r="L71" s="2"/>
      <c r="M71" s="2"/>
      <c r="N71" s="2"/>
      <c r="O71" s="2"/>
      <c r="P71" s="2"/>
    </row>
    <row r="72" spans="1:16">
      <c r="A72" s="2"/>
      <c r="B72" s="2"/>
      <c r="C72" s="2"/>
      <c r="D72" s="2"/>
      <c r="E72" s="2"/>
      <c r="F72" s="2"/>
      <c r="G72" s="2"/>
      <c r="H72" s="2"/>
      <c r="I72" s="2"/>
      <c r="J72" s="2"/>
      <c r="K72" s="2"/>
      <c r="L72" s="2"/>
      <c r="M72" s="2"/>
      <c r="N72" s="2"/>
      <c r="O72" s="2"/>
      <c r="P72" s="2"/>
    </row>
    <row r="73" spans="1:16">
      <c r="A73" s="2"/>
      <c r="B73" s="2"/>
      <c r="C73" s="2"/>
      <c r="D73" s="2"/>
      <c r="E73" s="2"/>
      <c r="F73" s="2"/>
      <c r="G73" s="2"/>
      <c r="H73" s="2"/>
      <c r="I73" s="2"/>
      <c r="J73" s="2"/>
      <c r="K73" s="2"/>
      <c r="L73" s="2"/>
      <c r="M73" s="2"/>
      <c r="N73" s="2"/>
      <c r="O73" s="2"/>
      <c r="P73" s="2"/>
    </row>
    <row r="74" spans="1:16">
      <c r="A74" s="2"/>
      <c r="B74" s="2"/>
      <c r="C74" s="2"/>
      <c r="D74" s="2"/>
      <c r="E74" s="2"/>
      <c r="F74" s="2"/>
      <c r="G74" s="2"/>
      <c r="H74" s="2"/>
      <c r="I74" s="2"/>
      <c r="J74" s="2"/>
      <c r="K74" s="2"/>
      <c r="L74" s="2"/>
      <c r="M74" s="2"/>
      <c r="N74" s="2"/>
      <c r="O74" s="2"/>
      <c r="P74" s="2"/>
    </row>
    <row r="75" spans="1:16">
      <c r="A75" s="2"/>
      <c r="B75" s="2"/>
      <c r="C75" s="2"/>
      <c r="D75" s="2"/>
      <c r="E75" s="2"/>
      <c r="F75" s="2"/>
      <c r="G75" s="2"/>
      <c r="H75" s="2"/>
      <c r="I75" s="2"/>
      <c r="J75" s="2"/>
      <c r="K75" s="2"/>
      <c r="L75" s="2"/>
      <c r="M75" s="2"/>
      <c r="N75" s="2"/>
      <c r="O75" s="2"/>
      <c r="P75" s="2"/>
    </row>
    <row r="76" spans="1:16">
      <c r="A76" s="2"/>
      <c r="B76" s="2"/>
      <c r="C76" s="2"/>
      <c r="D76" s="2"/>
      <c r="E76" s="2"/>
      <c r="F76" s="2"/>
      <c r="G76" s="2"/>
      <c r="H76" s="2"/>
      <c r="I76" s="2"/>
      <c r="J76" s="2"/>
      <c r="K76" s="2"/>
      <c r="L76" s="2"/>
      <c r="M76" s="2"/>
      <c r="N76" s="2"/>
      <c r="O76" s="2"/>
      <c r="P76" s="2"/>
    </row>
    <row r="77" spans="1:16">
      <c r="A77" s="2"/>
      <c r="B77" s="2"/>
      <c r="C77" s="2"/>
      <c r="D77" s="2"/>
      <c r="E77" s="2"/>
      <c r="F77" s="2"/>
      <c r="G77" s="2"/>
      <c r="H77" s="2"/>
      <c r="I77" s="2"/>
      <c r="J77" s="2"/>
      <c r="K77" s="2"/>
      <c r="L77" s="2"/>
      <c r="M77" s="2"/>
      <c r="N77" s="2"/>
      <c r="O77" s="2"/>
      <c r="P77" s="2"/>
    </row>
    <row r="78" spans="1:16">
      <c r="A78" s="2"/>
      <c r="B78" s="2"/>
      <c r="C78" s="2"/>
      <c r="D78" s="2"/>
      <c r="E78" s="2"/>
      <c r="F78" s="2"/>
      <c r="G78" s="2"/>
      <c r="H78" s="2"/>
      <c r="I78" s="2"/>
      <c r="J78" s="2"/>
      <c r="K78" s="2"/>
      <c r="L78" s="2"/>
      <c r="M78" s="2"/>
      <c r="N78" s="2"/>
      <c r="O78" s="2"/>
      <c r="P78" s="2"/>
    </row>
    <row r="79" spans="1:16">
      <c r="A79" s="2"/>
      <c r="B79" s="2"/>
      <c r="C79" s="2"/>
      <c r="D79" s="2"/>
      <c r="E79" s="2"/>
      <c r="F79" s="2"/>
      <c r="G79" s="2"/>
      <c r="H79" s="2"/>
      <c r="I79" s="2"/>
      <c r="J79" s="2"/>
      <c r="K79" s="2"/>
      <c r="L79" s="2"/>
      <c r="M79" s="2"/>
      <c r="N79" s="2"/>
      <c r="O79" s="2"/>
      <c r="P79" s="2"/>
    </row>
  </sheetData>
  <mergeCells count="91">
    <mergeCell ref="P56:P58"/>
    <mergeCell ref="O57:O58"/>
    <mergeCell ref="P59:P61"/>
    <mergeCell ref="P62:P65"/>
    <mergeCell ref="P29:P30"/>
    <mergeCell ref="P32:P34"/>
    <mergeCell ref="P37:P38"/>
    <mergeCell ref="P41:P42"/>
    <mergeCell ref="P44:P49"/>
    <mergeCell ref="P52:P54"/>
    <mergeCell ref="N2:N3"/>
    <mergeCell ref="O2:O3"/>
    <mergeCell ref="P2:P3"/>
    <mergeCell ref="N8:N9"/>
    <mergeCell ref="P20:P21"/>
    <mergeCell ref="P27:P28"/>
    <mergeCell ref="A59:A61"/>
    <mergeCell ref="B59:B61"/>
    <mergeCell ref="C59:C61"/>
    <mergeCell ref="A62:A65"/>
    <mergeCell ref="B62:B65"/>
    <mergeCell ref="C62:C65"/>
    <mergeCell ref="F57:F58"/>
    <mergeCell ref="G57:G58"/>
    <mergeCell ref="H57:H58"/>
    <mergeCell ref="I57:I58"/>
    <mergeCell ref="J57:J58"/>
    <mergeCell ref="K57:K58"/>
    <mergeCell ref="E47:E48"/>
    <mergeCell ref="B51:B54"/>
    <mergeCell ref="C51:C54"/>
    <mergeCell ref="D52:D53"/>
    <mergeCell ref="E52:E53"/>
    <mergeCell ref="A55:A58"/>
    <mergeCell ref="B55:B58"/>
    <mergeCell ref="C57:C58"/>
    <mergeCell ref="A41:A54"/>
    <mergeCell ref="B41:B43"/>
    <mergeCell ref="C41:C43"/>
    <mergeCell ref="D41:D42"/>
    <mergeCell ref="E41:E42"/>
    <mergeCell ref="B44:B50"/>
    <mergeCell ref="C44:C50"/>
    <mergeCell ref="D45:D46"/>
    <mergeCell ref="E45:E46"/>
    <mergeCell ref="D47:D48"/>
    <mergeCell ref="A27:A40"/>
    <mergeCell ref="B27:B40"/>
    <mergeCell ref="C27:C40"/>
    <mergeCell ref="D32:D33"/>
    <mergeCell ref="E32:E33"/>
    <mergeCell ref="D37:D38"/>
    <mergeCell ref="E37:E38"/>
    <mergeCell ref="A20:A26"/>
    <mergeCell ref="B20:B26"/>
    <mergeCell ref="C20:C26"/>
    <mergeCell ref="D20:D21"/>
    <mergeCell ref="E20:E21"/>
    <mergeCell ref="D22:D23"/>
    <mergeCell ref="D24:D25"/>
    <mergeCell ref="M8:M9"/>
    <mergeCell ref="A10:A19"/>
    <mergeCell ref="B10:B19"/>
    <mergeCell ref="C10:C19"/>
    <mergeCell ref="D15:D16"/>
    <mergeCell ref="E15:E16"/>
    <mergeCell ref="F8:F9"/>
    <mergeCell ref="G8:G9"/>
    <mergeCell ref="H8:H9"/>
    <mergeCell ref="I8:I9"/>
    <mergeCell ref="K8:K9"/>
    <mergeCell ref="L8:L9"/>
    <mergeCell ref="A4:A9"/>
    <mergeCell ref="B4:B9"/>
    <mergeCell ref="C4:C9"/>
    <mergeCell ref="D4:D6"/>
    <mergeCell ref="E4:E6"/>
    <mergeCell ref="D7:D8"/>
    <mergeCell ref="E7:E9"/>
    <mergeCell ref="G2:G3"/>
    <mergeCell ref="H2:H3"/>
    <mergeCell ref="I2:I3"/>
    <mergeCell ref="K2:K3"/>
    <mergeCell ref="L2:L3"/>
    <mergeCell ref="M2:M3"/>
    <mergeCell ref="A2:A3"/>
    <mergeCell ref="B2:B3"/>
    <mergeCell ref="C2:C3"/>
    <mergeCell ref="D2:D3"/>
    <mergeCell ref="E2:E3"/>
    <mergeCell ref="F2:F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98"/>
  <sheetViews>
    <sheetView zoomScale="85" zoomScaleNormal="85" workbookViewId="0">
      <selection activeCell="L88" sqref="L88"/>
    </sheetView>
  </sheetViews>
  <sheetFormatPr baseColWidth="10" defaultRowHeight="15"/>
  <cols>
    <col min="1" max="1" width="18.42578125" style="1" customWidth="1"/>
    <col min="2" max="2" width="16.85546875" style="1" customWidth="1"/>
    <col min="3" max="3" width="64.42578125" style="1" customWidth="1"/>
    <col min="4" max="4" width="18.28515625" style="1" customWidth="1"/>
    <col min="5" max="5" width="12.42578125" style="1" customWidth="1"/>
    <col min="6" max="6" width="53.85546875" style="1" customWidth="1"/>
    <col min="7" max="7" width="15.85546875" style="29" customWidth="1"/>
    <col min="8" max="8" width="18" style="1" customWidth="1"/>
    <col min="9" max="9" width="27.85546875" style="1" customWidth="1"/>
    <col min="10" max="10" width="17.28515625" style="1" customWidth="1"/>
    <col min="11" max="12" width="17.7109375" style="1" customWidth="1"/>
    <col min="13" max="13" width="18.7109375" style="78" bestFit="1" customWidth="1"/>
    <col min="14" max="14" width="16.42578125" style="78" bestFit="1" customWidth="1"/>
    <col min="15" max="15" width="27" style="1" customWidth="1"/>
    <col min="16" max="16" width="66.7109375" style="1" customWidth="1"/>
  </cols>
  <sheetData>
    <row r="1" spans="1:16" ht="15.75" thickBot="1"/>
    <row r="2" spans="1:16" ht="15.75" thickBot="1">
      <c r="A2" s="378" t="s">
        <v>374</v>
      </c>
      <c r="B2" s="378"/>
      <c r="C2" s="378" t="s">
        <v>335</v>
      </c>
      <c r="D2" s="378" t="s">
        <v>337</v>
      </c>
      <c r="E2" s="378" t="s">
        <v>338</v>
      </c>
      <c r="F2" s="378" t="s">
        <v>367</v>
      </c>
      <c r="G2" s="378" t="s">
        <v>375</v>
      </c>
      <c r="H2" s="378"/>
      <c r="I2" s="378"/>
      <c r="J2" s="388" t="s">
        <v>376</v>
      </c>
      <c r="K2" s="388" t="s">
        <v>377</v>
      </c>
      <c r="L2" s="388" t="s">
        <v>507</v>
      </c>
      <c r="M2" s="390" t="s">
        <v>508</v>
      </c>
      <c r="N2" s="390" t="s">
        <v>509</v>
      </c>
      <c r="O2" s="388" t="s">
        <v>510</v>
      </c>
      <c r="P2" s="388" t="s">
        <v>378</v>
      </c>
    </row>
    <row r="3" spans="1:16" ht="15.75" thickBot="1">
      <c r="A3" s="378"/>
      <c r="B3" s="378"/>
      <c r="C3" s="378"/>
      <c r="D3" s="378"/>
      <c r="E3" s="378"/>
      <c r="F3" s="378"/>
      <c r="G3" s="30" t="s">
        <v>380</v>
      </c>
      <c r="H3" s="30" t="s">
        <v>381</v>
      </c>
      <c r="I3" s="30" t="s">
        <v>382</v>
      </c>
      <c r="J3" s="389"/>
      <c r="K3" s="389"/>
      <c r="L3" s="389"/>
      <c r="M3" s="391"/>
      <c r="N3" s="391"/>
      <c r="O3" s="389"/>
      <c r="P3" s="389"/>
    </row>
    <row r="4" spans="1:16" ht="141" thickBot="1">
      <c r="A4" s="367">
        <v>56164999</v>
      </c>
      <c r="B4" s="367"/>
      <c r="C4" s="31" t="s">
        <v>320</v>
      </c>
      <c r="D4" s="32">
        <v>5</v>
      </c>
      <c r="E4" s="33">
        <v>3</v>
      </c>
      <c r="F4" s="31" t="s">
        <v>339</v>
      </c>
      <c r="G4" s="34" t="s">
        <v>384</v>
      </c>
      <c r="H4" s="35" t="s">
        <v>385</v>
      </c>
      <c r="I4" s="36" t="s">
        <v>386</v>
      </c>
      <c r="J4" s="33">
        <v>5</v>
      </c>
      <c r="K4" s="33">
        <v>2</v>
      </c>
      <c r="L4" s="76">
        <f>K4*100/J4</f>
        <v>40</v>
      </c>
      <c r="M4" s="427" t="s">
        <v>516</v>
      </c>
      <c r="N4" s="427" t="s">
        <v>517</v>
      </c>
      <c r="O4" s="382" t="s">
        <v>518</v>
      </c>
      <c r="P4" s="31" t="s">
        <v>519</v>
      </c>
    </row>
    <row r="5" spans="1:16" ht="102.75" thickBot="1">
      <c r="A5" s="368"/>
      <c r="B5" s="368"/>
      <c r="C5" s="37" t="s">
        <v>321</v>
      </c>
      <c r="D5" s="38">
        <v>4</v>
      </c>
      <c r="E5" s="39">
        <v>0</v>
      </c>
      <c r="F5" s="37" t="s">
        <v>340</v>
      </c>
      <c r="G5" s="34" t="s">
        <v>384</v>
      </c>
      <c r="H5" s="35" t="s">
        <v>385</v>
      </c>
      <c r="I5" s="36" t="s">
        <v>386</v>
      </c>
      <c r="J5" s="39">
        <v>4</v>
      </c>
      <c r="K5" s="39">
        <v>2</v>
      </c>
      <c r="L5" s="76">
        <f t="shared" ref="L5:L54" si="0">K5*100/J5</f>
        <v>50</v>
      </c>
      <c r="M5" s="386"/>
      <c r="N5" s="386"/>
      <c r="O5" s="383"/>
      <c r="P5" s="37" t="s">
        <v>524</v>
      </c>
    </row>
    <row r="6" spans="1:16" ht="90" thickBot="1">
      <c r="A6" s="368"/>
      <c r="B6" s="368"/>
      <c r="C6" s="37" t="s">
        <v>322</v>
      </c>
      <c r="D6" s="38">
        <v>5</v>
      </c>
      <c r="E6" s="40">
        <v>0.05</v>
      </c>
      <c r="F6" s="37" t="s">
        <v>340</v>
      </c>
      <c r="G6" s="34" t="s">
        <v>384</v>
      </c>
      <c r="H6" s="35" t="s">
        <v>385</v>
      </c>
      <c r="I6" s="36" t="s">
        <v>386</v>
      </c>
      <c r="J6" s="41">
        <v>5</v>
      </c>
      <c r="K6" s="41">
        <v>5</v>
      </c>
      <c r="L6" s="76">
        <f t="shared" si="0"/>
        <v>100</v>
      </c>
      <c r="M6" s="412"/>
      <c r="N6" s="412"/>
      <c r="O6" s="394"/>
      <c r="P6" s="37" t="s">
        <v>526</v>
      </c>
    </row>
    <row r="7" spans="1:16" ht="77.25" thickBot="1">
      <c r="A7" s="368"/>
      <c r="B7" s="368"/>
      <c r="C7" s="37" t="s">
        <v>323</v>
      </c>
      <c r="D7" s="38">
        <v>1</v>
      </c>
      <c r="E7" s="39">
        <v>1</v>
      </c>
      <c r="F7" s="37" t="s">
        <v>341</v>
      </c>
      <c r="G7" s="34" t="s">
        <v>384</v>
      </c>
      <c r="H7" s="35" t="s">
        <v>385</v>
      </c>
      <c r="I7" s="36" t="s">
        <v>386</v>
      </c>
      <c r="J7" s="39">
        <v>1</v>
      </c>
      <c r="K7" s="39">
        <v>1</v>
      </c>
      <c r="L7" s="76">
        <f t="shared" si="0"/>
        <v>100</v>
      </c>
      <c r="M7" s="385" t="s">
        <v>516</v>
      </c>
      <c r="N7" s="385" t="s">
        <v>517</v>
      </c>
      <c r="O7" s="404" t="s">
        <v>518</v>
      </c>
      <c r="P7" s="37" t="s">
        <v>529</v>
      </c>
    </row>
    <row r="8" spans="1:16" ht="115.5" thickBot="1">
      <c r="A8" s="368"/>
      <c r="B8" s="368"/>
      <c r="C8" s="37" t="s">
        <v>324</v>
      </c>
      <c r="D8" s="38">
        <v>5</v>
      </c>
      <c r="E8" s="39">
        <v>2</v>
      </c>
      <c r="F8" s="37" t="s">
        <v>342</v>
      </c>
      <c r="G8" s="34" t="s">
        <v>384</v>
      </c>
      <c r="H8" s="35" t="s">
        <v>385</v>
      </c>
      <c r="I8" s="36" t="s">
        <v>386</v>
      </c>
      <c r="J8" s="39">
        <v>12</v>
      </c>
      <c r="K8" s="39">
        <v>12</v>
      </c>
      <c r="L8" s="76">
        <f t="shared" si="0"/>
        <v>100</v>
      </c>
      <c r="M8" s="412"/>
      <c r="N8" s="412"/>
      <c r="O8" s="394"/>
      <c r="P8" s="37" t="s">
        <v>533</v>
      </c>
    </row>
    <row r="9" spans="1:16" ht="102">
      <c r="A9" s="368"/>
      <c r="B9" s="368"/>
      <c r="C9" s="370"/>
      <c r="D9" s="372">
        <v>5</v>
      </c>
      <c r="E9" s="375">
        <v>0.03</v>
      </c>
      <c r="F9" s="379" t="s">
        <v>343</v>
      </c>
      <c r="G9" s="37" t="s">
        <v>388</v>
      </c>
      <c r="H9" s="37" t="s">
        <v>389</v>
      </c>
      <c r="I9" s="37" t="s">
        <v>390</v>
      </c>
      <c r="J9" s="375">
        <v>0.13</v>
      </c>
      <c r="K9" s="375">
        <v>0.13</v>
      </c>
      <c r="L9" s="382">
        <v>100</v>
      </c>
      <c r="M9" s="385" t="s">
        <v>538</v>
      </c>
      <c r="N9" s="385" t="s">
        <v>539</v>
      </c>
      <c r="O9" s="404" t="s">
        <v>540</v>
      </c>
      <c r="P9" s="404" t="s">
        <v>541</v>
      </c>
    </row>
    <row r="10" spans="1:16" ht="102">
      <c r="A10" s="368"/>
      <c r="B10" s="368"/>
      <c r="C10" s="370"/>
      <c r="D10" s="373"/>
      <c r="E10" s="376"/>
      <c r="F10" s="380"/>
      <c r="G10" s="37" t="s">
        <v>388</v>
      </c>
      <c r="H10" s="37" t="s">
        <v>389</v>
      </c>
      <c r="I10" s="37" t="s">
        <v>390</v>
      </c>
      <c r="J10" s="376"/>
      <c r="K10" s="376"/>
      <c r="L10" s="383"/>
      <c r="M10" s="386"/>
      <c r="N10" s="386"/>
      <c r="O10" s="383"/>
      <c r="P10" s="383"/>
    </row>
    <row r="11" spans="1:16" ht="102.75" thickBot="1">
      <c r="A11" s="369"/>
      <c r="B11" s="369"/>
      <c r="C11" s="371"/>
      <c r="D11" s="374"/>
      <c r="E11" s="377"/>
      <c r="F11" s="381"/>
      <c r="G11" s="37" t="s">
        <v>388</v>
      </c>
      <c r="H11" s="37" t="s">
        <v>389</v>
      </c>
      <c r="I11" s="37" t="s">
        <v>390</v>
      </c>
      <c r="J11" s="377"/>
      <c r="K11" s="377"/>
      <c r="L11" s="384"/>
      <c r="M11" s="387"/>
      <c r="N11" s="387"/>
      <c r="O11" s="384"/>
      <c r="P11" s="384"/>
    </row>
    <row r="12" spans="1:16" ht="115.5" thickBot="1">
      <c r="A12" s="382"/>
      <c r="B12" s="382"/>
      <c r="C12" s="31"/>
      <c r="D12" s="44">
        <v>0.13</v>
      </c>
      <c r="E12" s="33" t="s">
        <v>318</v>
      </c>
      <c r="F12" s="31" t="s">
        <v>344</v>
      </c>
      <c r="G12" s="37" t="s">
        <v>388</v>
      </c>
      <c r="H12" s="37" t="s">
        <v>391</v>
      </c>
      <c r="I12" s="31" t="s">
        <v>392</v>
      </c>
      <c r="J12" s="45">
        <v>0.125</v>
      </c>
      <c r="K12" s="67">
        <v>0.22</v>
      </c>
      <c r="L12" s="76">
        <f t="shared" si="0"/>
        <v>176</v>
      </c>
      <c r="M12" s="427" t="s">
        <v>552</v>
      </c>
      <c r="N12" s="427" t="s">
        <v>553</v>
      </c>
      <c r="O12" s="382" t="s">
        <v>554</v>
      </c>
      <c r="P12" s="31" t="s">
        <v>555</v>
      </c>
    </row>
    <row r="13" spans="1:16" ht="128.25" thickBot="1">
      <c r="A13" s="383"/>
      <c r="B13" s="383"/>
      <c r="C13" s="37"/>
      <c r="D13" s="38">
        <v>300</v>
      </c>
      <c r="E13" s="39" t="s">
        <v>187</v>
      </c>
      <c r="F13" s="37" t="s">
        <v>344</v>
      </c>
      <c r="G13" s="37" t="s">
        <v>388</v>
      </c>
      <c r="H13" s="37" t="s">
        <v>389</v>
      </c>
      <c r="I13" s="37" t="s">
        <v>390</v>
      </c>
      <c r="J13" s="42">
        <v>300</v>
      </c>
      <c r="K13" s="39">
        <v>714</v>
      </c>
      <c r="L13" s="76">
        <f t="shared" si="0"/>
        <v>238</v>
      </c>
      <c r="M13" s="386"/>
      <c r="N13" s="386"/>
      <c r="O13" s="383"/>
      <c r="P13" s="37" t="s">
        <v>560</v>
      </c>
    </row>
    <row r="14" spans="1:16" ht="141" thickBot="1">
      <c r="A14" s="383"/>
      <c r="B14" s="383"/>
      <c r="C14" s="46" t="s">
        <v>393</v>
      </c>
      <c r="D14" s="38">
        <v>6.6</v>
      </c>
      <c r="E14" s="40" t="s">
        <v>187</v>
      </c>
      <c r="F14" s="46" t="s">
        <v>345</v>
      </c>
      <c r="G14" s="37" t="s">
        <v>388</v>
      </c>
      <c r="H14" s="37" t="s">
        <v>391</v>
      </c>
      <c r="I14" s="37" t="s">
        <v>390</v>
      </c>
      <c r="J14" s="40">
        <v>0.06</v>
      </c>
      <c r="K14" s="40">
        <v>0.06</v>
      </c>
      <c r="L14" s="76">
        <v>100</v>
      </c>
      <c r="M14" s="412"/>
      <c r="N14" s="412"/>
      <c r="O14" s="394"/>
      <c r="P14" s="40" t="s">
        <v>394</v>
      </c>
    </row>
    <row r="15" spans="1:16" ht="102.75" thickBot="1">
      <c r="A15" s="383"/>
      <c r="B15" s="383"/>
      <c r="C15" s="46"/>
      <c r="D15" s="39" t="s">
        <v>395</v>
      </c>
      <c r="E15" s="39" t="s">
        <v>187</v>
      </c>
      <c r="F15" s="398" t="s">
        <v>345</v>
      </c>
      <c r="G15" s="37" t="s">
        <v>388</v>
      </c>
      <c r="H15" s="37" t="s">
        <v>389</v>
      </c>
      <c r="I15" s="37" t="s">
        <v>396</v>
      </c>
      <c r="J15" s="39" t="s">
        <v>395</v>
      </c>
      <c r="K15" s="39" t="s">
        <v>395</v>
      </c>
      <c r="L15" s="76">
        <v>0</v>
      </c>
      <c r="M15" s="81" t="s">
        <v>561</v>
      </c>
      <c r="N15" s="81" t="s">
        <v>561</v>
      </c>
      <c r="O15" s="404" t="s">
        <v>562</v>
      </c>
      <c r="P15" s="375" t="s">
        <v>563</v>
      </c>
    </row>
    <row r="16" spans="1:16" ht="102.75" thickBot="1">
      <c r="A16" s="383"/>
      <c r="B16" s="383"/>
      <c r="C16" s="46"/>
      <c r="D16" s="39" t="s">
        <v>395</v>
      </c>
      <c r="E16" s="39" t="s">
        <v>187</v>
      </c>
      <c r="F16" s="400"/>
      <c r="G16" s="37" t="s">
        <v>388</v>
      </c>
      <c r="H16" s="37" t="s">
        <v>389</v>
      </c>
      <c r="I16" s="37" t="s">
        <v>396</v>
      </c>
      <c r="J16" s="39" t="s">
        <v>395</v>
      </c>
      <c r="K16" s="39" t="s">
        <v>395</v>
      </c>
      <c r="L16" s="76">
        <v>0</v>
      </c>
      <c r="M16" s="81" t="s">
        <v>561</v>
      </c>
      <c r="N16" s="81" t="s">
        <v>561</v>
      </c>
      <c r="O16" s="394"/>
      <c r="P16" s="392"/>
    </row>
    <row r="17" spans="1:16" ht="90" thickBot="1">
      <c r="A17" s="383"/>
      <c r="B17" s="383"/>
      <c r="C17" s="46"/>
      <c r="D17" s="48">
        <v>4.0000000000000001E-3</v>
      </c>
      <c r="E17" s="39" t="s">
        <v>187</v>
      </c>
      <c r="F17" s="398" t="s">
        <v>397</v>
      </c>
      <c r="G17" s="37" t="s">
        <v>384</v>
      </c>
      <c r="H17" s="37" t="s">
        <v>398</v>
      </c>
      <c r="I17" s="37" t="s">
        <v>399</v>
      </c>
      <c r="J17" s="49">
        <v>4.0000000000000001E-3</v>
      </c>
      <c r="K17" s="50">
        <v>4.0000000000000001E-3</v>
      </c>
      <c r="L17" s="76">
        <f t="shared" si="0"/>
        <v>100</v>
      </c>
      <c r="M17" s="393">
        <v>16500000</v>
      </c>
      <c r="N17" s="393">
        <v>16500000</v>
      </c>
      <c r="O17" s="426" t="s">
        <v>566</v>
      </c>
      <c r="P17" s="375" t="s">
        <v>567</v>
      </c>
    </row>
    <row r="18" spans="1:16" ht="89.25">
      <c r="A18" s="383"/>
      <c r="B18" s="383"/>
      <c r="C18" s="46"/>
      <c r="D18" s="48"/>
      <c r="E18" s="39"/>
      <c r="F18" s="399"/>
      <c r="G18" s="37" t="s">
        <v>384</v>
      </c>
      <c r="H18" s="37" t="s">
        <v>398</v>
      </c>
      <c r="I18" s="37" t="s">
        <v>399</v>
      </c>
      <c r="J18" s="396">
        <v>7.0000000000000001E-3</v>
      </c>
      <c r="K18" s="396">
        <v>0.109</v>
      </c>
      <c r="L18" s="382">
        <f t="shared" si="0"/>
        <v>1557.1428571428571</v>
      </c>
      <c r="M18" s="393"/>
      <c r="N18" s="393"/>
      <c r="O18" s="426"/>
      <c r="P18" s="376"/>
    </row>
    <row r="19" spans="1:16" ht="90" thickBot="1">
      <c r="A19" s="383"/>
      <c r="B19" s="383"/>
      <c r="C19" s="46"/>
      <c r="D19" s="48">
        <v>7.0000000000000001E-3</v>
      </c>
      <c r="E19" s="39" t="s">
        <v>187</v>
      </c>
      <c r="F19" s="400"/>
      <c r="G19" s="37" t="s">
        <v>384</v>
      </c>
      <c r="H19" s="37" t="s">
        <v>398</v>
      </c>
      <c r="I19" s="37" t="s">
        <v>399</v>
      </c>
      <c r="J19" s="397"/>
      <c r="K19" s="397"/>
      <c r="L19" s="384"/>
      <c r="M19" s="393"/>
      <c r="N19" s="393"/>
      <c r="O19" s="426"/>
      <c r="P19" s="392"/>
    </row>
    <row r="20" spans="1:16" ht="15" customHeight="1">
      <c r="A20" s="383"/>
      <c r="B20" s="383"/>
      <c r="C20" s="398"/>
      <c r="D20" s="401">
        <v>0.03</v>
      </c>
      <c r="E20" s="375">
        <v>0.01</v>
      </c>
      <c r="F20" s="398" t="s">
        <v>347</v>
      </c>
      <c r="G20" s="404" t="s">
        <v>400</v>
      </c>
      <c r="H20" s="404" t="s">
        <v>401</v>
      </c>
      <c r="I20" s="405" t="s">
        <v>402</v>
      </c>
      <c r="J20" s="375">
        <v>0.04</v>
      </c>
      <c r="K20" s="375">
        <v>0.04</v>
      </c>
      <c r="L20" s="382">
        <f t="shared" si="0"/>
        <v>100</v>
      </c>
      <c r="M20" s="393">
        <v>10000000</v>
      </c>
      <c r="N20" s="393">
        <v>10000000</v>
      </c>
      <c r="O20" s="426" t="s">
        <v>573</v>
      </c>
      <c r="P20" s="375" t="s">
        <v>574</v>
      </c>
    </row>
    <row r="21" spans="1:16">
      <c r="A21" s="383"/>
      <c r="B21" s="383"/>
      <c r="C21" s="399"/>
      <c r="D21" s="402"/>
      <c r="E21" s="376"/>
      <c r="F21" s="399"/>
      <c r="G21" s="383"/>
      <c r="H21" s="383"/>
      <c r="I21" s="406"/>
      <c r="J21" s="376"/>
      <c r="K21" s="376"/>
      <c r="L21" s="383"/>
      <c r="M21" s="393"/>
      <c r="N21" s="393"/>
      <c r="O21" s="426"/>
      <c r="P21" s="376"/>
    </row>
    <row r="22" spans="1:16">
      <c r="A22" s="383"/>
      <c r="B22" s="383"/>
      <c r="C22" s="399"/>
      <c r="D22" s="402"/>
      <c r="E22" s="376"/>
      <c r="F22" s="399"/>
      <c r="G22" s="383"/>
      <c r="H22" s="383"/>
      <c r="I22" s="406"/>
      <c r="J22" s="376"/>
      <c r="K22" s="376"/>
      <c r="L22" s="383"/>
      <c r="M22" s="393"/>
      <c r="N22" s="393"/>
      <c r="O22" s="426"/>
      <c r="P22" s="376"/>
    </row>
    <row r="23" spans="1:16" ht="15.75" thickBot="1">
      <c r="A23" s="383"/>
      <c r="B23" s="383"/>
      <c r="C23" s="400"/>
      <c r="D23" s="403"/>
      <c r="E23" s="392"/>
      <c r="F23" s="400"/>
      <c r="G23" s="394"/>
      <c r="H23" s="394"/>
      <c r="I23" s="407"/>
      <c r="J23" s="392"/>
      <c r="K23" s="392"/>
      <c r="L23" s="384"/>
      <c r="M23" s="393"/>
      <c r="N23" s="393"/>
      <c r="O23" s="426"/>
      <c r="P23" s="392"/>
    </row>
    <row r="24" spans="1:16" ht="77.25" thickBot="1">
      <c r="A24" s="383"/>
      <c r="B24" s="383"/>
      <c r="C24" s="46"/>
      <c r="D24" s="52">
        <v>0.1</v>
      </c>
      <c r="E24" s="40" t="s">
        <v>187</v>
      </c>
      <c r="F24" s="46" t="s">
        <v>403</v>
      </c>
      <c r="G24" s="39" t="s">
        <v>400</v>
      </c>
      <c r="H24" s="37" t="s">
        <v>391</v>
      </c>
      <c r="I24" s="37" t="s">
        <v>390</v>
      </c>
      <c r="J24" s="40">
        <v>0.15</v>
      </c>
      <c r="K24" s="40">
        <v>0.15</v>
      </c>
      <c r="L24" s="76">
        <f t="shared" si="0"/>
        <v>100</v>
      </c>
      <c r="M24" s="82">
        <v>2338933220</v>
      </c>
      <c r="N24" s="82">
        <v>2338933220</v>
      </c>
      <c r="O24" s="53" t="s">
        <v>579</v>
      </c>
      <c r="P24" s="46" t="s">
        <v>580</v>
      </c>
    </row>
    <row r="25" spans="1:16" ht="64.5" thickBot="1">
      <c r="A25" s="394"/>
      <c r="B25" s="394"/>
      <c r="C25" s="37"/>
      <c r="D25" s="38">
        <v>1</v>
      </c>
      <c r="E25" s="39">
        <v>1</v>
      </c>
      <c r="F25" s="35" t="s">
        <v>348</v>
      </c>
      <c r="G25" s="39" t="s">
        <v>400</v>
      </c>
      <c r="H25" s="37" t="s">
        <v>404</v>
      </c>
      <c r="I25" s="37" t="s">
        <v>405</v>
      </c>
      <c r="J25" s="53">
        <v>1</v>
      </c>
      <c r="K25" s="53">
        <v>1</v>
      </c>
      <c r="L25" s="76">
        <f t="shared" si="0"/>
        <v>100</v>
      </c>
      <c r="M25" s="82">
        <v>54450000</v>
      </c>
      <c r="N25" s="82">
        <v>54450000</v>
      </c>
      <c r="O25" s="53" t="s">
        <v>583</v>
      </c>
      <c r="P25" s="35" t="s">
        <v>406</v>
      </c>
    </row>
    <row r="26" spans="1:16" ht="51.75" thickBot="1">
      <c r="A26" s="383"/>
      <c r="B26" s="383"/>
      <c r="C26" s="380"/>
      <c r="D26" s="54">
        <v>0.8</v>
      </c>
      <c r="E26" s="55">
        <v>0.7</v>
      </c>
      <c r="F26" s="380" t="s">
        <v>407</v>
      </c>
      <c r="G26" s="404" t="s">
        <v>408</v>
      </c>
      <c r="H26" s="404" t="s">
        <v>409</v>
      </c>
      <c r="I26" s="404" t="s">
        <v>410</v>
      </c>
      <c r="J26" s="50">
        <v>0.85</v>
      </c>
      <c r="K26" s="50">
        <v>0.63</v>
      </c>
      <c r="L26" s="76">
        <f t="shared" si="0"/>
        <v>74.117647058823536</v>
      </c>
      <c r="M26" s="393">
        <v>7595374483</v>
      </c>
      <c r="N26" s="393">
        <v>4950478143</v>
      </c>
      <c r="O26" s="404" t="s">
        <v>585</v>
      </c>
      <c r="P26" s="56" t="s">
        <v>411</v>
      </c>
    </row>
    <row r="27" spans="1:16" ht="15" customHeight="1">
      <c r="A27" s="383"/>
      <c r="B27" s="383"/>
      <c r="C27" s="380"/>
      <c r="D27" s="401">
        <v>0.4</v>
      </c>
      <c r="E27" s="375">
        <v>0.35</v>
      </c>
      <c r="F27" s="380"/>
      <c r="G27" s="383"/>
      <c r="H27" s="383"/>
      <c r="I27" s="383"/>
      <c r="J27" s="375">
        <v>0.5</v>
      </c>
      <c r="K27" s="375">
        <v>0.41</v>
      </c>
      <c r="L27" s="382">
        <f t="shared" si="0"/>
        <v>82</v>
      </c>
      <c r="M27" s="393"/>
      <c r="N27" s="393"/>
      <c r="O27" s="383"/>
      <c r="P27" s="426" t="s">
        <v>412</v>
      </c>
    </row>
    <row r="28" spans="1:16" ht="15.75" thickBot="1">
      <c r="A28" s="383"/>
      <c r="B28" s="383"/>
      <c r="C28" s="395"/>
      <c r="D28" s="403"/>
      <c r="E28" s="392"/>
      <c r="F28" s="395"/>
      <c r="G28" s="394"/>
      <c r="H28" s="394"/>
      <c r="I28" s="394"/>
      <c r="J28" s="392"/>
      <c r="K28" s="392"/>
      <c r="L28" s="384"/>
      <c r="M28" s="393"/>
      <c r="N28" s="393"/>
      <c r="O28" s="394"/>
      <c r="P28" s="426"/>
    </row>
    <row r="29" spans="1:16" ht="204.75" thickBot="1">
      <c r="A29" s="383"/>
      <c r="B29" s="383"/>
      <c r="C29" s="37"/>
      <c r="D29" s="38">
        <v>4</v>
      </c>
      <c r="E29" s="39">
        <v>4</v>
      </c>
      <c r="F29" s="37" t="s">
        <v>413</v>
      </c>
      <c r="G29" s="37" t="s">
        <v>414</v>
      </c>
      <c r="H29" s="37" t="s">
        <v>415</v>
      </c>
      <c r="I29" s="37" t="s">
        <v>416</v>
      </c>
      <c r="J29" s="39">
        <v>5</v>
      </c>
      <c r="K29" s="39">
        <v>5</v>
      </c>
      <c r="L29" s="76">
        <f t="shared" si="0"/>
        <v>100</v>
      </c>
      <c r="M29" s="82" t="s">
        <v>587</v>
      </c>
      <c r="N29" s="82" t="s">
        <v>588</v>
      </c>
      <c r="O29" s="53" t="s">
        <v>589</v>
      </c>
      <c r="P29" s="37" t="s">
        <v>417</v>
      </c>
    </row>
    <row r="30" spans="1:16" ht="39" thickBot="1">
      <c r="A30" s="383"/>
      <c r="B30" s="383"/>
      <c r="C30" s="37"/>
      <c r="D30" s="58">
        <v>0.5</v>
      </c>
      <c r="E30" s="58">
        <v>0.6</v>
      </c>
      <c r="F30" s="37" t="s">
        <v>418</v>
      </c>
      <c r="G30" s="37"/>
      <c r="H30" s="37"/>
      <c r="I30" s="37"/>
      <c r="J30" s="40">
        <v>0.4</v>
      </c>
      <c r="K30" s="40">
        <v>0.19</v>
      </c>
      <c r="L30" s="76">
        <f t="shared" si="0"/>
        <v>47.5</v>
      </c>
      <c r="M30" s="385">
        <v>130000000</v>
      </c>
      <c r="N30" s="385">
        <v>988000</v>
      </c>
      <c r="O30" s="404" t="s">
        <v>594</v>
      </c>
      <c r="P30" s="37" t="s">
        <v>419</v>
      </c>
    </row>
    <row r="31" spans="1:16" ht="77.25" thickBot="1">
      <c r="A31" s="383"/>
      <c r="B31" s="383"/>
      <c r="C31" s="37"/>
      <c r="D31" s="58">
        <v>0.5</v>
      </c>
      <c r="E31" s="58">
        <v>0.53</v>
      </c>
      <c r="F31" s="37" t="s">
        <v>420</v>
      </c>
      <c r="G31" s="37" t="s">
        <v>421</v>
      </c>
      <c r="H31" s="37" t="s">
        <v>422</v>
      </c>
      <c r="I31" s="37" t="s">
        <v>423</v>
      </c>
      <c r="J31" s="40">
        <v>0.5</v>
      </c>
      <c r="K31" s="39" t="s">
        <v>318</v>
      </c>
      <c r="L31" s="76">
        <v>0</v>
      </c>
      <c r="M31" s="386"/>
      <c r="N31" s="386"/>
      <c r="O31" s="383"/>
      <c r="P31" s="426" t="s">
        <v>597</v>
      </c>
    </row>
    <row r="32" spans="1:16" ht="39" thickBot="1">
      <c r="A32" s="383"/>
      <c r="B32" s="383"/>
      <c r="C32" s="37"/>
      <c r="D32" s="58">
        <v>0.11</v>
      </c>
      <c r="E32" s="40" t="s">
        <v>424</v>
      </c>
      <c r="F32" s="37" t="s">
        <v>425</v>
      </c>
      <c r="G32" s="37"/>
      <c r="H32" s="37"/>
      <c r="I32" s="37"/>
      <c r="J32" s="40">
        <v>0.1</v>
      </c>
      <c r="K32" s="88">
        <v>8.7999999999999995E-2</v>
      </c>
      <c r="L32" s="76">
        <f t="shared" si="0"/>
        <v>87.999999999999986</v>
      </c>
      <c r="M32" s="386"/>
      <c r="N32" s="386"/>
      <c r="O32" s="383"/>
      <c r="P32" s="426"/>
    </row>
    <row r="33" spans="1:16" ht="268.5" thickBot="1">
      <c r="A33" s="394"/>
      <c r="B33" s="394"/>
      <c r="C33" s="46"/>
      <c r="D33" s="58">
        <v>0.5</v>
      </c>
      <c r="E33" s="39" t="s">
        <v>368</v>
      </c>
      <c r="F33" s="46" t="s">
        <v>426</v>
      </c>
      <c r="G33" s="37"/>
      <c r="H33" s="37"/>
      <c r="I33" s="37"/>
      <c r="J33" s="40">
        <v>0.55000000000000004</v>
      </c>
      <c r="K33" s="40">
        <v>0.51</v>
      </c>
      <c r="L33" s="76">
        <v>0</v>
      </c>
      <c r="M33" s="412"/>
      <c r="N33" s="412"/>
      <c r="O33" s="394"/>
      <c r="P33" s="39" t="s">
        <v>598</v>
      </c>
    </row>
    <row r="34" spans="1:16" ht="114.75" thickBot="1">
      <c r="A34" s="404"/>
      <c r="B34" s="404"/>
      <c r="C34" s="379"/>
      <c r="D34" s="58">
        <v>0.6</v>
      </c>
      <c r="E34" s="39" t="s">
        <v>368</v>
      </c>
      <c r="F34" s="379" t="s">
        <v>427</v>
      </c>
      <c r="G34" s="37" t="s">
        <v>428</v>
      </c>
      <c r="H34" s="37" t="s">
        <v>429</v>
      </c>
      <c r="I34" s="59" t="s">
        <v>430</v>
      </c>
      <c r="J34" s="40">
        <v>0.7</v>
      </c>
      <c r="K34" s="40">
        <v>0.5</v>
      </c>
      <c r="L34" s="76">
        <f t="shared" si="0"/>
        <v>71.428571428571431</v>
      </c>
      <c r="M34" s="82" t="s">
        <v>599</v>
      </c>
      <c r="N34" s="82" t="s">
        <v>600</v>
      </c>
      <c r="O34" s="53" t="s">
        <v>601</v>
      </c>
      <c r="P34" s="37" t="s">
        <v>431</v>
      </c>
    </row>
    <row r="35" spans="1:16" ht="114.75" thickBot="1">
      <c r="A35" s="383"/>
      <c r="B35" s="383"/>
      <c r="C35" s="395"/>
      <c r="D35" s="58">
        <v>0.55000000000000004</v>
      </c>
      <c r="E35" s="48" t="s">
        <v>368</v>
      </c>
      <c r="F35" s="395"/>
      <c r="G35" s="37" t="s">
        <v>428</v>
      </c>
      <c r="H35" s="37" t="s">
        <v>429</v>
      </c>
      <c r="I35" s="59" t="s">
        <v>430</v>
      </c>
      <c r="J35" s="40">
        <v>0.6</v>
      </c>
      <c r="K35" s="40">
        <v>0.86</v>
      </c>
      <c r="L35" s="76">
        <f t="shared" si="0"/>
        <v>143.33333333333334</v>
      </c>
      <c r="M35" s="82">
        <v>28200000</v>
      </c>
      <c r="N35" s="82">
        <v>8167000</v>
      </c>
      <c r="O35" s="53" t="s">
        <v>603</v>
      </c>
      <c r="P35" s="35" t="s">
        <v>604</v>
      </c>
    </row>
    <row r="36" spans="1:16" ht="15" customHeight="1">
      <c r="A36" s="383"/>
      <c r="B36" s="383"/>
      <c r="C36" s="370"/>
      <c r="D36" s="408">
        <v>10</v>
      </c>
      <c r="E36" s="413">
        <v>10</v>
      </c>
      <c r="F36" s="370" t="s">
        <v>432</v>
      </c>
      <c r="G36" s="404" t="s">
        <v>433</v>
      </c>
      <c r="H36" s="404" t="s">
        <v>434</v>
      </c>
      <c r="I36" s="404" t="s">
        <v>435</v>
      </c>
      <c r="J36" s="404">
        <v>13</v>
      </c>
      <c r="K36" s="404">
        <v>13</v>
      </c>
      <c r="L36" s="382">
        <f t="shared" si="0"/>
        <v>100</v>
      </c>
      <c r="M36" s="393" t="s">
        <v>607</v>
      </c>
      <c r="N36" s="393" t="s">
        <v>608</v>
      </c>
      <c r="O36" s="426" t="s">
        <v>609</v>
      </c>
      <c r="P36" s="404" t="s">
        <v>610</v>
      </c>
    </row>
    <row r="37" spans="1:16">
      <c r="A37" s="383"/>
      <c r="B37" s="383"/>
      <c r="C37" s="370"/>
      <c r="D37" s="409"/>
      <c r="E37" s="414"/>
      <c r="F37" s="370"/>
      <c r="G37" s="383"/>
      <c r="H37" s="383"/>
      <c r="I37" s="383"/>
      <c r="J37" s="383"/>
      <c r="K37" s="383"/>
      <c r="L37" s="383"/>
      <c r="M37" s="393"/>
      <c r="N37" s="393"/>
      <c r="O37" s="426"/>
      <c r="P37" s="383"/>
    </row>
    <row r="38" spans="1:16" ht="15.75" thickBot="1">
      <c r="A38" s="383"/>
      <c r="B38" s="383"/>
      <c r="C38" s="370"/>
      <c r="D38" s="410"/>
      <c r="E38" s="415"/>
      <c r="F38" s="370"/>
      <c r="G38" s="394"/>
      <c r="H38" s="394"/>
      <c r="I38" s="394"/>
      <c r="J38" s="394"/>
      <c r="K38" s="394"/>
      <c r="L38" s="384"/>
      <c r="M38" s="393"/>
      <c r="N38" s="393"/>
      <c r="O38" s="426"/>
      <c r="P38" s="394"/>
    </row>
    <row r="39" spans="1:16" ht="114.75" thickBot="1">
      <c r="A39" s="383"/>
      <c r="B39" s="383"/>
      <c r="C39" s="37"/>
      <c r="D39" s="38">
        <v>12</v>
      </c>
      <c r="E39" s="38">
        <v>12</v>
      </c>
      <c r="F39" s="35" t="s">
        <v>437</v>
      </c>
      <c r="G39" s="37" t="s">
        <v>428</v>
      </c>
      <c r="H39" s="37" t="s">
        <v>429</v>
      </c>
      <c r="I39" s="59" t="s">
        <v>430</v>
      </c>
      <c r="J39" s="53">
        <v>12</v>
      </c>
      <c r="K39" s="53">
        <v>12</v>
      </c>
      <c r="L39" s="76">
        <f t="shared" si="0"/>
        <v>100</v>
      </c>
      <c r="M39" s="82" t="s">
        <v>612</v>
      </c>
      <c r="N39" s="82" t="s">
        <v>613</v>
      </c>
      <c r="O39" s="53" t="s">
        <v>614</v>
      </c>
      <c r="P39" s="35" t="s">
        <v>615</v>
      </c>
    </row>
    <row r="40" spans="1:16" ht="114.75" thickBot="1">
      <c r="A40" s="383"/>
      <c r="B40" s="383"/>
      <c r="C40" s="46"/>
      <c r="D40" s="58">
        <v>0.4</v>
      </c>
      <c r="E40" s="58">
        <v>0.45</v>
      </c>
      <c r="F40" s="46" t="s">
        <v>438</v>
      </c>
      <c r="G40" s="60" t="s">
        <v>428</v>
      </c>
      <c r="H40" s="60" t="s">
        <v>439</v>
      </c>
      <c r="I40" s="59" t="s">
        <v>440</v>
      </c>
      <c r="J40" s="40">
        <v>1</v>
      </c>
      <c r="K40" s="40">
        <v>1</v>
      </c>
      <c r="L40" s="76">
        <f t="shared" si="0"/>
        <v>100</v>
      </c>
      <c r="M40" s="82" t="s">
        <v>618</v>
      </c>
      <c r="N40" s="82" t="s">
        <v>619</v>
      </c>
      <c r="O40" s="53" t="s">
        <v>620</v>
      </c>
      <c r="P40" s="46" t="s">
        <v>441</v>
      </c>
    </row>
    <row r="41" spans="1:16" ht="15.75" customHeight="1" thickBot="1">
      <c r="A41" s="383"/>
      <c r="B41" s="383"/>
      <c r="C41" s="379"/>
      <c r="D41" s="38">
        <v>12</v>
      </c>
      <c r="E41" s="39">
        <v>12</v>
      </c>
      <c r="F41" s="420" t="s">
        <v>442</v>
      </c>
      <c r="G41" s="418" t="s">
        <v>444</v>
      </c>
      <c r="H41" s="418" t="s">
        <v>445</v>
      </c>
      <c r="I41" s="416" t="s">
        <v>446</v>
      </c>
      <c r="J41" s="39">
        <v>12</v>
      </c>
      <c r="K41" s="39">
        <v>12</v>
      </c>
      <c r="L41" s="76">
        <f t="shared" si="0"/>
        <v>100</v>
      </c>
      <c r="M41" s="385" t="s">
        <v>623</v>
      </c>
      <c r="N41" s="385" t="s">
        <v>623</v>
      </c>
      <c r="O41" s="404" t="s">
        <v>624</v>
      </c>
      <c r="P41" s="404" t="s">
        <v>625</v>
      </c>
    </row>
    <row r="42" spans="1:16" ht="15.75" thickBot="1">
      <c r="A42" s="383"/>
      <c r="B42" s="383"/>
      <c r="C42" s="380"/>
      <c r="D42" s="38">
        <v>1</v>
      </c>
      <c r="E42" s="39">
        <v>1</v>
      </c>
      <c r="F42" s="421"/>
      <c r="G42" s="419"/>
      <c r="H42" s="419"/>
      <c r="I42" s="417"/>
      <c r="J42" s="53">
        <v>1</v>
      </c>
      <c r="K42" s="53">
        <v>1</v>
      </c>
      <c r="L42" s="76">
        <f t="shared" si="0"/>
        <v>100</v>
      </c>
      <c r="M42" s="386"/>
      <c r="N42" s="386"/>
      <c r="O42" s="383"/>
      <c r="P42" s="383"/>
    </row>
    <row r="43" spans="1:16" ht="15" customHeight="1">
      <c r="A43" s="383"/>
      <c r="B43" s="383"/>
      <c r="C43" s="380"/>
      <c r="D43" s="372">
        <v>1</v>
      </c>
      <c r="E43" s="404">
        <v>1</v>
      </c>
      <c r="F43" s="379" t="s">
        <v>447</v>
      </c>
      <c r="G43" s="418" t="s">
        <v>444</v>
      </c>
      <c r="H43" s="418" t="s">
        <v>445</v>
      </c>
      <c r="I43" s="416" t="s">
        <v>446</v>
      </c>
      <c r="J43" s="404">
        <v>1</v>
      </c>
      <c r="K43" s="404">
        <v>1</v>
      </c>
      <c r="L43" s="382">
        <f t="shared" si="0"/>
        <v>100</v>
      </c>
      <c r="M43" s="386"/>
      <c r="N43" s="386"/>
      <c r="O43" s="383"/>
      <c r="P43" s="383"/>
    </row>
    <row r="44" spans="1:16" ht="15.75" thickBot="1">
      <c r="A44" s="383"/>
      <c r="B44" s="383"/>
      <c r="C44" s="395"/>
      <c r="D44" s="411"/>
      <c r="E44" s="394"/>
      <c r="F44" s="395"/>
      <c r="G44" s="419"/>
      <c r="H44" s="419"/>
      <c r="I44" s="417"/>
      <c r="J44" s="394"/>
      <c r="K44" s="394"/>
      <c r="L44" s="384"/>
      <c r="M44" s="412"/>
      <c r="N44" s="412"/>
      <c r="O44" s="394"/>
      <c r="P44" s="394"/>
    </row>
    <row r="45" spans="1:16" ht="15" customHeight="1">
      <c r="A45" s="383"/>
      <c r="B45" s="383"/>
      <c r="C45" s="379"/>
      <c r="D45" s="372">
        <v>1</v>
      </c>
      <c r="E45" s="404" t="s">
        <v>318</v>
      </c>
      <c r="F45" s="379" t="s">
        <v>448</v>
      </c>
      <c r="G45" s="404" t="s">
        <v>444</v>
      </c>
      <c r="H45" s="404" t="s">
        <v>449</v>
      </c>
      <c r="I45" s="422" t="s">
        <v>450</v>
      </c>
      <c r="J45" s="404">
        <v>1</v>
      </c>
      <c r="K45" s="404">
        <v>1</v>
      </c>
      <c r="L45" s="382">
        <f t="shared" si="0"/>
        <v>100</v>
      </c>
      <c r="M45" s="393" t="s">
        <v>631</v>
      </c>
      <c r="N45" s="393" t="s">
        <v>632</v>
      </c>
      <c r="O45" s="426" t="s">
        <v>633</v>
      </c>
      <c r="P45" s="404" t="s">
        <v>451</v>
      </c>
    </row>
    <row r="46" spans="1:16" ht="15.75" thickBot="1">
      <c r="A46" s="383"/>
      <c r="B46" s="383"/>
      <c r="C46" s="395"/>
      <c r="D46" s="411"/>
      <c r="E46" s="394"/>
      <c r="F46" s="395"/>
      <c r="G46" s="394"/>
      <c r="H46" s="394"/>
      <c r="I46" s="423"/>
      <c r="J46" s="394"/>
      <c r="K46" s="394"/>
      <c r="L46" s="384"/>
      <c r="M46" s="393"/>
      <c r="N46" s="393"/>
      <c r="O46" s="426"/>
      <c r="P46" s="394"/>
    </row>
    <row r="47" spans="1:16" ht="114.75" thickBot="1">
      <c r="A47" s="383"/>
      <c r="B47" s="383"/>
      <c r="C47" s="37"/>
      <c r="D47" s="38">
        <v>1</v>
      </c>
      <c r="E47" s="39">
        <v>1</v>
      </c>
      <c r="F47" s="60" t="s">
        <v>452</v>
      </c>
      <c r="G47" s="60" t="s">
        <v>428</v>
      </c>
      <c r="H47" s="60" t="s">
        <v>439</v>
      </c>
      <c r="I47" s="59" t="s">
        <v>440</v>
      </c>
      <c r="J47" s="42">
        <v>1</v>
      </c>
      <c r="K47" s="42">
        <v>1</v>
      </c>
      <c r="L47" s="76">
        <f t="shared" si="0"/>
        <v>100</v>
      </c>
      <c r="M47" s="82" t="s">
        <v>618</v>
      </c>
      <c r="N47" s="82" t="s">
        <v>619</v>
      </c>
      <c r="O47" s="53" t="s">
        <v>620</v>
      </c>
      <c r="P47" s="42" t="s">
        <v>636</v>
      </c>
    </row>
    <row r="48" spans="1:16" ht="15.75" thickBot="1">
      <c r="A48" s="383"/>
      <c r="B48" s="383"/>
      <c r="C48" s="398"/>
      <c r="D48" s="38">
        <v>1</v>
      </c>
      <c r="E48" s="39">
        <v>1</v>
      </c>
      <c r="F48" s="398" t="s">
        <v>453</v>
      </c>
      <c r="G48" s="60"/>
      <c r="H48" s="60"/>
      <c r="I48" s="60"/>
      <c r="J48" s="41">
        <v>1</v>
      </c>
      <c r="K48" s="40" t="s">
        <v>187</v>
      </c>
      <c r="L48" s="76">
        <v>0</v>
      </c>
      <c r="M48" s="385" t="s">
        <v>639</v>
      </c>
      <c r="N48" s="385" t="s">
        <v>640</v>
      </c>
      <c r="O48" s="404" t="s">
        <v>641</v>
      </c>
      <c r="P48" s="375" t="s">
        <v>642</v>
      </c>
    </row>
    <row r="49" spans="1:16" ht="64.5" thickBot="1">
      <c r="A49" s="383"/>
      <c r="B49" s="383"/>
      <c r="C49" s="400"/>
      <c r="D49" s="38" t="s">
        <v>454</v>
      </c>
      <c r="E49" s="38" t="s">
        <v>454</v>
      </c>
      <c r="F49" s="400"/>
      <c r="G49" s="60" t="s">
        <v>428</v>
      </c>
      <c r="H49" s="60" t="s">
        <v>429</v>
      </c>
      <c r="I49" s="60" t="s">
        <v>455</v>
      </c>
      <c r="J49" s="55" t="s">
        <v>456</v>
      </c>
      <c r="K49" s="100">
        <v>441</v>
      </c>
      <c r="L49" s="76">
        <v>0</v>
      </c>
      <c r="M49" s="412"/>
      <c r="N49" s="412"/>
      <c r="O49" s="394"/>
      <c r="P49" s="392"/>
    </row>
    <row r="50" spans="1:16" ht="63.75" customHeight="1">
      <c r="A50" s="383"/>
      <c r="B50" s="383"/>
      <c r="C50" s="379"/>
      <c r="D50" s="404" t="s">
        <v>457</v>
      </c>
      <c r="E50" s="404" t="s">
        <v>457</v>
      </c>
      <c r="F50" s="379" t="s">
        <v>458</v>
      </c>
      <c r="G50" s="60" t="s">
        <v>459</v>
      </c>
      <c r="H50" s="60" t="s">
        <v>460</v>
      </c>
      <c r="I50" s="60" t="s">
        <v>461</v>
      </c>
      <c r="J50" s="404">
        <v>4</v>
      </c>
      <c r="K50" s="396">
        <v>0.04</v>
      </c>
      <c r="L50" s="382">
        <f t="shared" si="0"/>
        <v>1</v>
      </c>
      <c r="M50" s="385" t="s">
        <v>646</v>
      </c>
      <c r="N50" s="385" t="s">
        <v>647</v>
      </c>
      <c r="O50" s="404" t="s">
        <v>648</v>
      </c>
      <c r="P50" s="404" t="s">
        <v>649</v>
      </c>
    </row>
    <row r="51" spans="1:16" ht="115.5" thickBot="1">
      <c r="A51" s="383"/>
      <c r="B51" s="383"/>
      <c r="C51" s="395"/>
      <c r="D51" s="394"/>
      <c r="E51" s="394"/>
      <c r="F51" s="395"/>
      <c r="G51" s="37" t="s">
        <v>462</v>
      </c>
      <c r="H51" s="37" t="s">
        <v>463</v>
      </c>
      <c r="I51" s="37" t="s">
        <v>464</v>
      </c>
      <c r="J51" s="394"/>
      <c r="K51" s="397"/>
      <c r="L51" s="384"/>
      <c r="M51" s="412"/>
      <c r="N51" s="412"/>
      <c r="O51" s="394"/>
      <c r="P51" s="394"/>
    </row>
    <row r="52" spans="1:16" ht="76.5">
      <c r="A52" s="383"/>
      <c r="B52" s="383"/>
      <c r="C52" s="398"/>
      <c r="D52" s="404" t="s">
        <v>465</v>
      </c>
      <c r="E52" s="404" t="s">
        <v>465</v>
      </c>
      <c r="F52" s="398" t="s">
        <v>466</v>
      </c>
      <c r="G52" s="37" t="s">
        <v>467</v>
      </c>
      <c r="H52" s="37" t="s">
        <v>468</v>
      </c>
      <c r="I52" s="37" t="s">
        <v>469</v>
      </c>
      <c r="J52" s="375" t="s">
        <v>465</v>
      </c>
      <c r="K52" s="375" t="s">
        <v>465</v>
      </c>
      <c r="L52" s="382">
        <v>100</v>
      </c>
      <c r="M52" s="393" t="s">
        <v>599</v>
      </c>
      <c r="N52" s="393" t="s">
        <v>600</v>
      </c>
      <c r="O52" s="426" t="s">
        <v>601</v>
      </c>
      <c r="P52" s="375" t="s">
        <v>653</v>
      </c>
    </row>
    <row r="53" spans="1:16" ht="102.75" thickBot="1">
      <c r="A53" s="383"/>
      <c r="B53" s="383"/>
      <c r="C53" s="400"/>
      <c r="D53" s="394"/>
      <c r="E53" s="394"/>
      <c r="F53" s="400"/>
      <c r="G53" s="37" t="s">
        <v>428</v>
      </c>
      <c r="H53" s="37" t="s">
        <v>429</v>
      </c>
      <c r="I53" s="37" t="s">
        <v>470</v>
      </c>
      <c r="J53" s="392"/>
      <c r="K53" s="392"/>
      <c r="L53" s="384"/>
      <c r="M53" s="393"/>
      <c r="N53" s="393"/>
      <c r="O53" s="426"/>
      <c r="P53" s="392"/>
    </row>
    <row r="54" spans="1:16">
      <c r="A54" s="383"/>
      <c r="B54" s="383"/>
      <c r="C54" s="379"/>
      <c r="D54" s="58">
        <v>0.13</v>
      </c>
      <c r="E54" s="58">
        <v>0.14000000000000001</v>
      </c>
      <c r="F54" s="370" t="s">
        <v>471</v>
      </c>
      <c r="G54" s="404" t="s">
        <v>428</v>
      </c>
      <c r="H54" s="404" t="s">
        <v>439</v>
      </c>
      <c r="I54" s="404" t="s">
        <v>472</v>
      </c>
      <c r="J54" s="39">
        <v>0.2</v>
      </c>
      <c r="K54" s="39">
        <v>0</v>
      </c>
      <c r="L54" s="382">
        <f t="shared" si="0"/>
        <v>0</v>
      </c>
      <c r="M54" s="385" t="s">
        <v>657</v>
      </c>
      <c r="N54" s="385" t="s">
        <v>658</v>
      </c>
      <c r="O54" s="404" t="s">
        <v>659</v>
      </c>
      <c r="P54" s="404" t="s">
        <v>660</v>
      </c>
    </row>
    <row r="55" spans="1:16" ht="15.75" customHeight="1">
      <c r="A55" s="383"/>
      <c r="B55" s="383"/>
      <c r="C55" s="380"/>
      <c r="D55" s="401">
        <v>0.17</v>
      </c>
      <c r="E55" s="401">
        <v>0.18</v>
      </c>
      <c r="F55" s="370"/>
      <c r="G55" s="394"/>
      <c r="H55" s="394"/>
      <c r="I55" s="394"/>
      <c r="J55" s="375">
        <v>0.16</v>
      </c>
      <c r="K55" s="404">
        <v>0</v>
      </c>
      <c r="L55" s="383"/>
      <c r="M55" s="386"/>
      <c r="N55" s="386"/>
      <c r="O55" s="383"/>
      <c r="P55" s="383"/>
    </row>
    <row r="56" spans="1:16" ht="15.75" thickBot="1">
      <c r="A56" s="383"/>
      <c r="B56" s="383"/>
      <c r="C56" s="395"/>
      <c r="D56" s="403"/>
      <c r="E56" s="403"/>
      <c r="F56" s="370"/>
      <c r="G56" s="404" t="s">
        <v>473</v>
      </c>
      <c r="H56" s="404" t="s">
        <v>474</v>
      </c>
      <c r="I56" s="404" t="s">
        <v>475</v>
      </c>
      <c r="J56" s="392"/>
      <c r="K56" s="394"/>
      <c r="L56" s="384"/>
      <c r="M56" s="412"/>
      <c r="N56" s="412"/>
      <c r="O56" s="394"/>
      <c r="P56" s="394"/>
    </row>
    <row r="57" spans="1:16" ht="76.5">
      <c r="A57" s="383"/>
      <c r="B57" s="383"/>
      <c r="C57" s="37"/>
      <c r="D57" s="61"/>
      <c r="E57" s="58"/>
      <c r="F57" s="35" t="s">
        <v>359</v>
      </c>
      <c r="G57" s="394"/>
      <c r="H57" s="394"/>
      <c r="I57" s="394"/>
      <c r="J57" s="53" t="s">
        <v>465</v>
      </c>
      <c r="K57" s="53" t="s">
        <v>465</v>
      </c>
      <c r="L57" s="33">
        <v>100</v>
      </c>
      <c r="M57" s="82" t="s">
        <v>599</v>
      </c>
      <c r="N57" s="82" t="s">
        <v>600</v>
      </c>
      <c r="O57" s="53" t="s">
        <v>601</v>
      </c>
      <c r="P57" s="53" t="s">
        <v>664</v>
      </c>
    </row>
    <row r="58" spans="1:16" ht="242.25">
      <c r="A58" s="383"/>
      <c r="B58" s="383"/>
      <c r="C58" s="379"/>
      <c r="D58" s="62">
        <v>0.8</v>
      </c>
      <c r="E58" s="50">
        <v>0.8</v>
      </c>
      <c r="F58" s="37" t="s">
        <v>476</v>
      </c>
      <c r="G58" s="37" t="s">
        <v>477</v>
      </c>
      <c r="H58" s="37" t="s">
        <v>478</v>
      </c>
      <c r="I58" s="37" t="s">
        <v>479</v>
      </c>
      <c r="J58" s="50">
        <v>0.9</v>
      </c>
      <c r="K58" s="50">
        <v>1</v>
      </c>
      <c r="L58" s="50"/>
      <c r="M58" s="81" t="s">
        <v>607</v>
      </c>
      <c r="N58" s="81" t="s">
        <v>608</v>
      </c>
      <c r="O58" s="40" t="s">
        <v>609</v>
      </c>
      <c r="P58" s="60" t="s">
        <v>480</v>
      </c>
    </row>
    <row r="59" spans="1:16" ht="51.75" customHeight="1">
      <c r="A59" s="383"/>
      <c r="B59" s="383"/>
      <c r="C59" s="380"/>
      <c r="D59" s="58">
        <v>0.5</v>
      </c>
      <c r="E59" s="39" t="s">
        <v>187</v>
      </c>
      <c r="F59" s="370" t="s">
        <v>481</v>
      </c>
      <c r="G59" s="37" t="s">
        <v>482</v>
      </c>
      <c r="H59" s="37" t="s">
        <v>483</v>
      </c>
      <c r="I59" s="37" t="s">
        <v>484</v>
      </c>
      <c r="J59" s="39">
        <v>1</v>
      </c>
      <c r="K59" s="39">
        <v>1</v>
      </c>
      <c r="L59" s="42">
        <f>K59*100/J59</f>
        <v>100</v>
      </c>
      <c r="M59" s="385" t="s">
        <v>671</v>
      </c>
      <c r="N59" s="385" t="s">
        <v>672</v>
      </c>
      <c r="O59" s="404" t="s">
        <v>673</v>
      </c>
      <c r="P59" s="60" t="s">
        <v>436</v>
      </c>
    </row>
    <row r="60" spans="1:16" ht="51.75" customHeight="1">
      <c r="A60" s="383"/>
      <c r="B60" s="383"/>
      <c r="C60" s="380"/>
      <c r="D60" s="58">
        <v>0.5</v>
      </c>
      <c r="E60" s="39" t="s">
        <v>187</v>
      </c>
      <c r="F60" s="370"/>
      <c r="G60" s="37" t="s">
        <v>482</v>
      </c>
      <c r="H60" s="37" t="s">
        <v>483</v>
      </c>
      <c r="I60" s="37" t="s">
        <v>484</v>
      </c>
      <c r="J60" s="39">
        <v>1</v>
      </c>
      <c r="K60" s="39">
        <v>1</v>
      </c>
      <c r="L60" s="42">
        <f>K60*100/J60</f>
        <v>100</v>
      </c>
      <c r="M60" s="412"/>
      <c r="N60" s="412"/>
      <c r="O60" s="394"/>
      <c r="P60" s="60" t="s">
        <v>436</v>
      </c>
    </row>
    <row r="61" spans="1:16" ht="63.75">
      <c r="A61" s="383"/>
      <c r="B61" s="383"/>
      <c r="C61" s="380"/>
      <c r="D61" s="58" t="s">
        <v>485</v>
      </c>
      <c r="E61" s="39" t="s">
        <v>187</v>
      </c>
      <c r="F61" s="379" t="s">
        <v>486</v>
      </c>
      <c r="G61" s="37" t="s">
        <v>482</v>
      </c>
      <c r="H61" s="37" t="s">
        <v>483</v>
      </c>
      <c r="I61" s="37" t="s">
        <v>484</v>
      </c>
      <c r="J61" s="39" t="s">
        <v>465</v>
      </c>
      <c r="K61" s="39" t="s">
        <v>465</v>
      </c>
      <c r="L61" s="39">
        <v>100</v>
      </c>
      <c r="M61" s="393">
        <v>16300000</v>
      </c>
      <c r="N61" s="393">
        <v>14433333</v>
      </c>
      <c r="O61" s="426" t="s">
        <v>678</v>
      </c>
      <c r="P61" s="60" t="s">
        <v>487</v>
      </c>
    </row>
    <row r="62" spans="1:16" ht="63.75">
      <c r="A62" s="383"/>
      <c r="B62" s="383"/>
      <c r="C62" s="380"/>
      <c r="D62" s="38" t="s">
        <v>485</v>
      </c>
      <c r="E62" s="39" t="s">
        <v>187</v>
      </c>
      <c r="F62" s="380"/>
      <c r="G62" s="37" t="s">
        <v>482</v>
      </c>
      <c r="H62" s="37" t="s">
        <v>483</v>
      </c>
      <c r="I62" s="37" t="s">
        <v>484</v>
      </c>
      <c r="J62" s="39" t="s">
        <v>465</v>
      </c>
      <c r="K62" s="39" t="s">
        <v>465</v>
      </c>
      <c r="L62" s="39">
        <v>100</v>
      </c>
      <c r="M62" s="393"/>
      <c r="N62" s="393"/>
      <c r="O62" s="426"/>
      <c r="P62" s="60" t="s">
        <v>487</v>
      </c>
    </row>
    <row r="63" spans="1:16" ht="51">
      <c r="A63" s="383"/>
      <c r="B63" s="383"/>
      <c r="C63" s="395"/>
      <c r="D63" s="38">
        <v>1</v>
      </c>
      <c r="E63" s="39">
        <v>2</v>
      </c>
      <c r="F63" s="35"/>
      <c r="G63" s="37"/>
      <c r="H63" s="37"/>
      <c r="I63" s="37"/>
      <c r="J63" s="39">
        <v>1</v>
      </c>
      <c r="K63" s="39">
        <v>1</v>
      </c>
      <c r="L63" s="39">
        <f>K63*100/J63</f>
        <v>100</v>
      </c>
      <c r="M63" s="81" t="s">
        <v>684</v>
      </c>
      <c r="N63" s="81" t="s">
        <v>684</v>
      </c>
      <c r="O63" s="39" t="s">
        <v>685</v>
      </c>
      <c r="P63" s="37" t="s">
        <v>686</v>
      </c>
    </row>
    <row r="64" spans="1:16" ht="51">
      <c r="A64" s="394"/>
      <c r="B64" s="394"/>
      <c r="C64" s="37"/>
      <c r="D64" s="38">
        <v>3</v>
      </c>
      <c r="E64" s="39">
        <v>1</v>
      </c>
      <c r="F64" s="63" t="s">
        <v>360</v>
      </c>
      <c r="G64" s="37"/>
      <c r="H64" s="37"/>
      <c r="I64" s="37"/>
      <c r="J64" s="64">
        <v>3</v>
      </c>
      <c r="K64" s="64">
        <v>0</v>
      </c>
      <c r="L64" s="39">
        <f t="shared" ref="L64:L84" si="1">K64*100/J64</f>
        <v>0</v>
      </c>
      <c r="M64" s="82" t="s">
        <v>692</v>
      </c>
      <c r="N64" s="82" t="s">
        <v>693</v>
      </c>
      <c r="O64" s="53" t="s">
        <v>694</v>
      </c>
      <c r="P64" s="63" t="s">
        <v>488</v>
      </c>
    </row>
    <row r="65" spans="1:16" ht="38.25">
      <c r="A65" s="404" t="s">
        <v>489</v>
      </c>
      <c r="B65" s="404"/>
      <c r="C65" s="379"/>
      <c r="D65" s="401">
        <v>0.4</v>
      </c>
      <c r="E65" s="375">
        <v>0.5</v>
      </c>
      <c r="F65" s="379" t="s">
        <v>361</v>
      </c>
      <c r="G65" s="37" t="s">
        <v>490</v>
      </c>
      <c r="H65" s="37" t="s">
        <v>491</v>
      </c>
      <c r="I65" s="404" t="s">
        <v>492</v>
      </c>
      <c r="J65" s="404" t="s">
        <v>465</v>
      </c>
      <c r="K65" s="404" t="s">
        <v>465</v>
      </c>
      <c r="L65" s="404">
        <v>100</v>
      </c>
      <c r="M65" s="385" t="s">
        <v>698</v>
      </c>
      <c r="N65" s="385" t="s">
        <v>699</v>
      </c>
      <c r="O65" s="404" t="s">
        <v>700</v>
      </c>
      <c r="P65" s="404" t="s">
        <v>701</v>
      </c>
    </row>
    <row r="66" spans="1:16" ht="38.25">
      <c r="A66" s="383"/>
      <c r="B66" s="383"/>
      <c r="C66" s="395"/>
      <c r="D66" s="411"/>
      <c r="E66" s="394"/>
      <c r="F66" s="395"/>
      <c r="G66" s="37" t="s">
        <v>490</v>
      </c>
      <c r="H66" s="37" t="s">
        <v>491</v>
      </c>
      <c r="I66" s="394"/>
      <c r="J66" s="394"/>
      <c r="K66" s="394"/>
      <c r="L66" s="394"/>
      <c r="M66" s="386"/>
      <c r="N66" s="386"/>
      <c r="O66" s="383"/>
      <c r="P66" s="383"/>
    </row>
    <row r="67" spans="1:16" ht="38.25">
      <c r="A67" s="383"/>
      <c r="B67" s="383"/>
      <c r="C67" s="379"/>
      <c r="D67" s="58">
        <v>0.8</v>
      </c>
      <c r="E67" s="40">
        <v>0.85</v>
      </c>
      <c r="F67" s="379" t="s">
        <v>362</v>
      </c>
      <c r="G67" s="37" t="s">
        <v>490</v>
      </c>
      <c r="H67" s="37" t="s">
        <v>491</v>
      </c>
      <c r="I67" s="37" t="s">
        <v>492</v>
      </c>
      <c r="J67" s="39" t="s">
        <v>465</v>
      </c>
      <c r="K67" s="42" t="s">
        <v>465</v>
      </c>
      <c r="L67" s="39">
        <v>100</v>
      </c>
      <c r="M67" s="386"/>
      <c r="N67" s="386"/>
      <c r="O67" s="383"/>
      <c r="P67" s="383"/>
    </row>
    <row r="68" spans="1:16" ht="38.25">
      <c r="A68" s="383"/>
      <c r="B68" s="383"/>
      <c r="C68" s="380"/>
      <c r="D68" s="58">
        <v>0.8</v>
      </c>
      <c r="E68" s="40">
        <v>0.85</v>
      </c>
      <c r="F68" s="380"/>
      <c r="G68" s="37" t="s">
        <v>490</v>
      </c>
      <c r="H68" s="37" t="s">
        <v>491</v>
      </c>
      <c r="I68" s="37" t="s">
        <v>492</v>
      </c>
      <c r="J68" s="39" t="s">
        <v>465</v>
      </c>
      <c r="K68" s="39" t="s">
        <v>465</v>
      </c>
      <c r="L68" s="39">
        <v>100</v>
      </c>
      <c r="M68" s="386"/>
      <c r="N68" s="386"/>
      <c r="O68" s="383"/>
      <c r="P68" s="394"/>
    </row>
    <row r="69" spans="1:16" ht="77.25" thickBot="1">
      <c r="A69" s="384"/>
      <c r="B69" s="384"/>
      <c r="C69" s="381"/>
      <c r="D69" s="65">
        <v>3</v>
      </c>
      <c r="E69" s="65">
        <v>3</v>
      </c>
      <c r="F69" s="381"/>
      <c r="G69" s="37" t="s">
        <v>490</v>
      </c>
      <c r="H69" s="37" t="s">
        <v>491</v>
      </c>
      <c r="I69" s="37" t="s">
        <v>492</v>
      </c>
      <c r="J69" s="39">
        <v>3</v>
      </c>
      <c r="K69" s="39">
        <v>24</v>
      </c>
      <c r="L69" s="39">
        <f t="shared" si="1"/>
        <v>800</v>
      </c>
      <c r="M69" s="412"/>
      <c r="N69" s="412"/>
      <c r="O69" s="394"/>
      <c r="P69" s="37" t="s">
        <v>493</v>
      </c>
    </row>
    <row r="70" spans="1:16" ht="15" customHeight="1">
      <c r="A70" s="382"/>
      <c r="B70" s="382"/>
      <c r="C70" s="424" t="s">
        <v>325</v>
      </c>
      <c r="D70" s="425">
        <v>0.6</v>
      </c>
      <c r="E70" s="425">
        <v>0.7</v>
      </c>
      <c r="F70" s="424" t="s">
        <v>363</v>
      </c>
      <c r="G70" s="382" t="s">
        <v>384</v>
      </c>
      <c r="H70" s="404" t="s">
        <v>385</v>
      </c>
      <c r="I70" s="382" t="s">
        <v>386</v>
      </c>
      <c r="J70" s="375">
        <v>0.8</v>
      </c>
      <c r="K70" s="375">
        <v>0.8</v>
      </c>
      <c r="L70" s="404">
        <f t="shared" si="1"/>
        <v>100</v>
      </c>
      <c r="M70" s="393" t="s">
        <v>516</v>
      </c>
      <c r="N70" s="393" t="s">
        <v>517</v>
      </c>
      <c r="O70" s="426" t="s">
        <v>518</v>
      </c>
      <c r="P70" s="383" t="s">
        <v>495</v>
      </c>
    </row>
    <row r="71" spans="1:16">
      <c r="A71" s="383"/>
      <c r="B71" s="383"/>
      <c r="C71" s="380"/>
      <c r="D71" s="402"/>
      <c r="E71" s="402"/>
      <c r="F71" s="380"/>
      <c r="G71" s="383"/>
      <c r="H71" s="383"/>
      <c r="I71" s="383"/>
      <c r="J71" s="376"/>
      <c r="K71" s="376"/>
      <c r="L71" s="383"/>
      <c r="M71" s="393"/>
      <c r="N71" s="393"/>
      <c r="O71" s="426"/>
      <c r="P71" s="383"/>
    </row>
    <row r="72" spans="1:16">
      <c r="A72" s="383"/>
      <c r="B72" s="383"/>
      <c r="C72" s="395"/>
      <c r="D72" s="403"/>
      <c r="E72" s="403"/>
      <c r="F72" s="395"/>
      <c r="G72" s="394"/>
      <c r="H72" s="394"/>
      <c r="I72" s="394"/>
      <c r="J72" s="392"/>
      <c r="K72" s="392"/>
      <c r="L72" s="394"/>
      <c r="M72" s="393"/>
      <c r="N72" s="393"/>
      <c r="O72" s="426"/>
      <c r="P72" s="394"/>
    </row>
    <row r="73" spans="1:16" ht="38.25">
      <c r="A73" s="383"/>
      <c r="B73" s="383"/>
      <c r="C73" s="379"/>
      <c r="D73" s="38">
        <v>1</v>
      </c>
      <c r="E73" s="39">
        <v>1</v>
      </c>
      <c r="F73" s="379" t="s">
        <v>364</v>
      </c>
      <c r="G73" s="37"/>
      <c r="H73" s="37"/>
      <c r="I73" s="37"/>
      <c r="J73" s="42">
        <v>1</v>
      </c>
      <c r="K73" s="42">
        <v>1</v>
      </c>
      <c r="L73" s="39">
        <f t="shared" si="1"/>
        <v>100</v>
      </c>
      <c r="M73" s="81" t="s">
        <v>187</v>
      </c>
      <c r="N73" s="81" t="s">
        <v>187</v>
      </c>
      <c r="O73" s="39" t="s">
        <v>706</v>
      </c>
      <c r="P73" s="60" t="s">
        <v>707</v>
      </c>
    </row>
    <row r="74" spans="1:16" ht="15" customHeight="1">
      <c r="A74" s="383"/>
      <c r="B74" s="383"/>
      <c r="C74" s="380"/>
      <c r="D74" s="372">
        <v>1</v>
      </c>
      <c r="E74" s="426">
        <v>1</v>
      </c>
      <c r="F74" s="380"/>
      <c r="G74" s="404" t="s">
        <v>384</v>
      </c>
      <c r="H74" s="404" t="s">
        <v>385</v>
      </c>
      <c r="I74" s="404" t="s">
        <v>386</v>
      </c>
      <c r="J74" s="404">
        <v>1</v>
      </c>
      <c r="K74" s="404">
        <v>1</v>
      </c>
      <c r="L74" s="404">
        <f t="shared" si="1"/>
        <v>100</v>
      </c>
      <c r="M74" s="393" t="s">
        <v>516</v>
      </c>
      <c r="N74" s="393" t="s">
        <v>517</v>
      </c>
      <c r="O74" s="404" t="s">
        <v>523</v>
      </c>
      <c r="P74" s="404" t="s">
        <v>496</v>
      </c>
    </row>
    <row r="75" spans="1:16">
      <c r="A75" s="383"/>
      <c r="B75" s="383"/>
      <c r="C75" s="380"/>
      <c r="D75" s="411"/>
      <c r="E75" s="426"/>
      <c r="F75" s="380"/>
      <c r="G75" s="383"/>
      <c r="H75" s="383"/>
      <c r="I75" s="383"/>
      <c r="J75" s="383"/>
      <c r="K75" s="383"/>
      <c r="L75" s="383"/>
      <c r="M75" s="393"/>
      <c r="N75" s="393"/>
      <c r="O75" s="383"/>
      <c r="P75" s="383"/>
    </row>
    <row r="76" spans="1:16" ht="15.75" thickBot="1">
      <c r="A76" s="384"/>
      <c r="B76" s="384"/>
      <c r="C76" s="381"/>
      <c r="D76" s="65">
        <v>1</v>
      </c>
      <c r="E76" s="66">
        <v>1</v>
      </c>
      <c r="F76" s="381"/>
      <c r="G76" s="384"/>
      <c r="H76" s="384"/>
      <c r="I76" s="384"/>
      <c r="J76" s="394"/>
      <c r="K76" s="394"/>
      <c r="L76" s="394"/>
      <c r="M76" s="393"/>
      <c r="N76" s="393"/>
      <c r="O76" s="384"/>
      <c r="P76" s="384"/>
    </row>
    <row r="77" spans="1:16" ht="409.6" thickBot="1">
      <c r="A77" s="382"/>
      <c r="B77" s="382"/>
      <c r="C77" s="424"/>
      <c r="D77" s="44">
        <v>0.8</v>
      </c>
      <c r="E77" s="67">
        <v>1</v>
      </c>
      <c r="F77" s="68" t="s">
        <v>497</v>
      </c>
      <c r="G77" s="34" t="s">
        <v>384</v>
      </c>
      <c r="H77" s="35" t="s">
        <v>385</v>
      </c>
      <c r="I77" s="36" t="s">
        <v>386</v>
      </c>
      <c r="J77" s="69">
        <v>1</v>
      </c>
      <c r="K77" s="69">
        <v>1</v>
      </c>
      <c r="L77" s="39">
        <f t="shared" si="1"/>
        <v>100</v>
      </c>
      <c r="M77" s="427" t="s">
        <v>516</v>
      </c>
      <c r="N77" s="427" t="s">
        <v>517</v>
      </c>
      <c r="O77" s="382" t="s">
        <v>518</v>
      </c>
      <c r="P77" s="68" t="s">
        <v>498</v>
      </c>
    </row>
    <row r="78" spans="1:16" ht="166.5" thickBot="1">
      <c r="A78" s="383"/>
      <c r="B78" s="383"/>
      <c r="C78" s="380"/>
      <c r="D78" s="58">
        <v>0.7</v>
      </c>
      <c r="E78" s="40">
        <v>1</v>
      </c>
      <c r="F78" s="60" t="s">
        <v>365</v>
      </c>
      <c r="G78" s="34" t="s">
        <v>384</v>
      </c>
      <c r="H78" s="35" t="s">
        <v>385</v>
      </c>
      <c r="I78" s="36" t="s">
        <v>386</v>
      </c>
      <c r="J78" s="47">
        <v>1</v>
      </c>
      <c r="K78" s="47">
        <v>1</v>
      </c>
      <c r="L78" s="39">
        <f t="shared" si="1"/>
        <v>100</v>
      </c>
      <c r="M78" s="386"/>
      <c r="N78" s="386"/>
      <c r="O78" s="383"/>
      <c r="P78" s="60" t="s">
        <v>499</v>
      </c>
    </row>
    <row r="79" spans="1:16" ht="15" customHeight="1">
      <c r="A79" s="383"/>
      <c r="B79" s="383"/>
      <c r="C79" s="380"/>
      <c r="D79" s="372">
        <v>3</v>
      </c>
      <c r="E79" s="404">
        <v>4</v>
      </c>
      <c r="F79" s="379" t="s">
        <v>500</v>
      </c>
      <c r="G79" s="382" t="s">
        <v>384</v>
      </c>
      <c r="H79" s="404" t="s">
        <v>385</v>
      </c>
      <c r="I79" s="382" t="s">
        <v>386</v>
      </c>
      <c r="J79" s="404">
        <v>4</v>
      </c>
      <c r="K79" s="404">
        <v>2</v>
      </c>
      <c r="L79" s="404">
        <f t="shared" si="1"/>
        <v>50</v>
      </c>
      <c r="M79" s="386"/>
      <c r="N79" s="386"/>
      <c r="O79" s="383"/>
      <c r="P79" s="404" t="s">
        <v>501</v>
      </c>
    </row>
    <row r="80" spans="1:16" ht="15.75" thickBot="1">
      <c r="A80" s="384"/>
      <c r="B80" s="384"/>
      <c r="C80" s="381"/>
      <c r="D80" s="374"/>
      <c r="E80" s="384"/>
      <c r="F80" s="381"/>
      <c r="G80" s="384"/>
      <c r="H80" s="394"/>
      <c r="I80" s="384"/>
      <c r="J80" s="384"/>
      <c r="K80" s="384"/>
      <c r="L80" s="394"/>
      <c r="M80" s="386"/>
      <c r="N80" s="386"/>
      <c r="O80" s="383"/>
      <c r="P80" s="394"/>
    </row>
    <row r="81" spans="1:17" ht="102.75" thickBot="1">
      <c r="A81" s="428">
        <v>89951168</v>
      </c>
      <c r="B81" s="428"/>
      <c r="C81" s="424" t="s">
        <v>502</v>
      </c>
      <c r="D81" s="32">
        <v>12</v>
      </c>
      <c r="E81" s="33">
        <v>5</v>
      </c>
      <c r="F81" s="424" t="s">
        <v>503</v>
      </c>
      <c r="G81" s="34" t="s">
        <v>384</v>
      </c>
      <c r="H81" s="35" t="s">
        <v>385</v>
      </c>
      <c r="I81" s="36" t="s">
        <v>386</v>
      </c>
      <c r="J81" s="68">
        <v>7</v>
      </c>
      <c r="K81" s="68">
        <v>7</v>
      </c>
      <c r="L81" s="39">
        <f t="shared" si="1"/>
        <v>100</v>
      </c>
      <c r="M81" s="386"/>
      <c r="N81" s="386"/>
      <c r="O81" s="383"/>
      <c r="P81" s="68" t="s">
        <v>504</v>
      </c>
    </row>
    <row r="82" spans="1:17" ht="64.5" thickBot="1">
      <c r="A82" s="429"/>
      <c r="B82" s="429"/>
      <c r="C82" s="380"/>
      <c r="D82" s="38">
        <v>13</v>
      </c>
      <c r="E82" s="39">
        <v>0</v>
      </c>
      <c r="F82" s="380"/>
      <c r="G82" s="34" t="s">
        <v>384</v>
      </c>
      <c r="H82" s="35" t="s">
        <v>385</v>
      </c>
      <c r="I82" s="36" t="s">
        <v>386</v>
      </c>
      <c r="J82" s="37">
        <v>0</v>
      </c>
      <c r="K82" s="37">
        <v>0</v>
      </c>
      <c r="L82" s="39">
        <v>0</v>
      </c>
      <c r="M82" s="386"/>
      <c r="N82" s="386"/>
      <c r="O82" s="383"/>
      <c r="P82" s="37" t="s">
        <v>505</v>
      </c>
    </row>
    <row r="83" spans="1:17" ht="51.75" thickBot="1">
      <c r="A83" s="429"/>
      <c r="B83" s="429"/>
      <c r="C83" s="380"/>
      <c r="D83" s="38">
        <v>12</v>
      </c>
      <c r="E83" s="39">
        <v>10</v>
      </c>
      <c r="F83" s="380"/>
      <c r="G83" s="34" t="s">
        <v>384</v>
      </c>
      <c r="H83" s="35" t="s">
        <v>385</v>
      </c>
      <c r="I83" s="36" t="s">
        <v>386</v>
      </c>
      <c r="J83" s="37">
        <v>12</v>
      </c>
      <c r="K83" s="37">
        <v>12</v>
      </c>
      <c r="L83" s="39">
        <f t="shared" si="1"/>
        <v>100</v>
      </c>
      <c r="M83" s="386"/>
      <c r="N83" s="386"/>
      <c r="O83" s="383"/>
      <c r="P83" s="37" t="s">
        <v>506</v>
      </c>
    </row>
    <row r="84" spans="1:17" ht="51.75" thickBot="1">
      <c r="A84" s="430"/>
      <c r="B84" s="430"/>
      <c r="C84" s="381"/>
      <c r="D84" s="65">
        <v>13</v>
      </c>
      <c r="E84" s="66">
        <v>1</v>
      </c>
      <c r="F84" s="381"/>
      <c r="G84" s="34" t="s">
        <v>384</v>
      </c>
      <c r="H84" s="35" t="s">
        <v>385</v>
      </c>
      <c r="I84" s="36" t="s">
        <v>386</v>
      </c>
      <c r="J84" s="70">
        <v>13</v>
      </c>
      <c r="K84" s="70">
        <v>5</v>
      </c>
      <c r="L84" s="39">
        <f t="shared" si="1"/>
        <v>38.46153846153846</v>
      </c>
      <c r="M84" s="412"/>
      <c r="N84" s="412"/>
      <c r="O84" s="394"/>
      <c r="P84" s="37" t="s">
        <v>725</v>
      </c>
    </row>
    <row r="85" spans="1:17">
      <c r="A85" s="2"/>
      <c r="B85" s="2"/>
      <c r="C85" s="2"/>
      <c r="D85" s="2"/>
      <c r="E85" s="2"/>
      <c r="F85" s="2"/>
      <c r="G85" s="71"/>
      <c r="H85" s="2"/>
      <c r="I85" s="2"/>
      <c r="J85" s="2">
        <f>SUM(J4:J84)</f>
        <v>435.77600000000007</v>
      </c>
      <c r="K85" s="2">
        <f>SUM(K4:K84)</f>
        <v>1287.7409999999998</v>
      </c>
      <c r="L85" s="2"/>
      <c r="M85" s="107"/>
      <c r="N85" s="107"/>
      <c r="O85" s="2"/>
      <c r="P85" s="2"/>
    </row>
    <row r="86" spans="1:17">
      <c r="A86" s="2"/>
      <c r="B86" s="2"/>
      <c r="C86" s="2"/>
      <c r="D86" s="2"/>
      <c r="E86" s="2"/>
      <c r="F86" s="2"/>
      <c r="G86" s="71"/>
      <c r="H86" s="2"/>
      <c r="I86" s="2"/>
      <c r="J86" s="2"/>
      <c r="K86" s="2"/>
      <c r="L86" s="2"/>
      <c r="M86" s="107"/>
      <c r="N86" s="107"/>
      <c r="O86" s="2"/>
      <c r="P86" s="2"/>
    </row>
    <row r="87" spans="1:17">
      <c r="A87" s="2"/>
      <c r="B87" s="2"/>
      <c r="C87" s="2"/>
      <c r="D87" s="2"/>
      <c r="E87" s="2"/>
      <c r="F87" s="2"/>
      <c r="G87" s="71"/>
      <c r="H87" s="2"/>
      <c r="I87" s="2"/>
      <c r="J87" s="2"/>
      <c r="K87" s="2"/>
      <c r="L87" s="2"/>
      <c r="M87" s="107"/>
      <c r="N87" s="107"/>
      <c r="O87" s="2"/>
      <c r="P87" s="2"/>
    </row>
    <row r="88" spans="1:17">
      <c r="A88" s="2"/>
      <c r="B88" s="2"/>
      <c r="C88" s="2"/>
      <c r="D88" s="2"/>
      <c r="E88" s="2"/>
      <c r="F88" s="2"/>
      <c r="G88" s="71"/>
      <c r="H88" s="2"/>
      <c r="I88" s="2"/>
      <c r="J88" s="2"/>
      <c r="K88" s="2"/>
      <c r="L88" s="2"/>
      <c r="M88" s="107"/>
      <c r="N88" s="107"/>
      <c r="O88" s="2"/>
      <c r="P88" s="2"/>
    </row>
    <row r="89" spans="1:17">
      <c r="A89" s="2"/>
      <c r="B89" s="2"/>
      <c r="C89" s="2"/>
      <c r="D89" s="2"/>
      <c r="E89" s="2"/>
      <c r="F89" s="2"/>
      <c r="G89" s="192"/>
      <c r="H89" s="190"/>
      <c r="I89" s="190"/>
      <c r="J89" s="190"/>
      <c r="K89" s="190"/>
      <c r="L89" s="190"/>
      <c r="M89" s="232"/>
      <c r="N89" s="232"/>
      <c r="O89" s="190"/>
      <c r="P89" s="190"/>
      <c r="Q89" s="172"/>
    </row>
    <row r="90" spans="1:17">
      <c r="A90" s="72"/>
      <c r="B90" s="72"/>
      <c r="C90" s="72"/>
      <c r="D90" s="72"/>
      <c r="E90" s="72"/>
      <c r="F90" s="231"/>
      <c r="G90" s="192"/>
      <c r="H90" s="190"/>
      <c r="I90" s="190"/>
      <c r="J90" s="190"/>
      <c r="K90" s="190"/>
      <c r="L90" s="190"/>
      <c r="M90" s="232"/>
      <c r="N90" s="232"/>
      <c r="O90" s="190"/>
      <c r="P90" s="190"/>
      <c r="Q90" s="172"/>
    </row>
    <row r="91" spans="1:17">
      <c r="A91" s="72"/>
      <c r="B91" s="72"/>
      <c r="C91" s="72"/>
      <c r="D91" s="72"/>
      <c r="E91" s="72"/>
      <c r="F91" s="231"/>
      <c r="G91" s="192"/>
      <c r="H91" s="190"/>
      <c r="I91" s="190"/>
      <c r="J91" s="190"/>
      <c r="K91" s="190"/>
      <c r="L91" s="190"/>
      <c r="M91" s="232"/>
      <c r="N91" s="232"/>
      <c r="O91" s="190"/>
      <c r="P91" s="190"/>
      <c r="Q91" s="172"/>
    </row>
    <row r="92" spans="1:17">
      <c r="A92" s="72"/>
      <c r="B92" s="72"/>
      <c r="C92" s="72"/>
      <c r="D92" s="72"/>
      <c r="E92" s="72"/>
      <c r="F92" s="231"/>
      <c r="G92" s="192"/>
      <c r="H92" s="190"/>
      <c r="I92" s="190"/>
      <c r="J92" s="190"/>
      <c r="K92" s="190"/>
      <c r="L92" s="190"/>
      <c r="M92" s="232"/>
      <c r="N92" s="232"/>
      <c r="O92" s="190"/>
      <c r="P92" s="190"/>
      <c r="Q92" s="172"/>
    </row>
    <row r="93" spans="1:17">
      <c r="A93" s="2"/>
      <c r="B93" s="2"/>
      <c r="C93" s="2"/>
      <c r="D93" s="2"/>
      <c r="E93" s="2"/>
      <c r="F93" s="2"/>
      <c r="G93" s="192"/>
      <c r="H93" s="190"/>
      <c r="I93" s="190"/>
      <c r="J93" s="190"/>
      <c r="K93" s="190"/>
      <c r="L93" s="190"/>
      <c r="M93" s="232"/>
      <c r="N93" s="232"/>
      <c r="O93" s="190"/>
      <c r="P93" s="190"/>
      <c r="Q93" s="172"/>
    </row>
    <row r="94" spans="1:17">
      <c r="A94" s="2"/>
      <c r="B94" s="2"/>
      <c r="C94" s="2"/>
      <c r="D94" s="2"/>
      <c r="E94" s="2"/>
      <c r="F94" s="2"/>
      <c r="G94" s="192"/>
      <c r="H94" s="190"/>
      <c r="I94" s="190"/>
      <c r="J94" s="190"/>
      <c r="K94" s="190"/>
      <c r="L94" s="190"/>
      <c r="M94" s="232"/>
      <c r="N94" s="232"/>
      <c r="O94" s="190"/>
      <c r="P94" s="190"/>
      <c r="Q94" s="172"/>
    </row>
    <row r="95" spans="1:17">
      <c r="A95" s="2"/>
      <c r="B95" s="2"/>
      <c r="C95" s="2"/>
      <c r="D95" s="2"/>
      <c r="E95" s="2"/>
      <c r="F95" s="2"/>
      <c r="G95" s="192"/>
      <c r="H95" s="190"/>
      <c r="I95" s="190"/>
      <c r="J95" s="190"/>
      <c r="K95" s="190"/>
      <c r="L95" s="190"/>
      <c r="M95" s="232"/>
      <c r="N95" s="232"/>
      <c r="O95" s="190"/>
      <c r="P95" s="190"/>
      <c r="Q95" s="172"/>
    </row>
    <row r="96" spans="1:17">
      <c r="A96" s="2"/>
      <c r="B96" s="2"/>
      <c r="C96" s="2"/>
      <c r="D96" s="2"/>
      <c r="E96" s="2"/>
      <c r="F96" s="2"/>
      <c r="G96" s="192"/>
      <c r="H96" s="190"/>
      <c r="I96" s="190"/>
      <c r="J96" s="190"/>
      <c r="K96" s="190"/>
      <c r="L96" s="190"/>
      <c r="M96" s="232"/>
      <c r="N96" s="232"/>
      <c r="O96" s="190"/>
      <c r="P96" s="190"/>
      <c r="Q96" s="172"/>
    </row>
    <row r="97" spans="1:16">
      <c r="A97" s="2"/>
      <c r="B97" s="2"/>
      <c r="C97" s="2"/>
      <c r="D97" s="2"/>
      <c r="E97" s="2"/>
      <c r="F97" s="2"/>
      <c r="G97" s="71"/>
      <c r="H97" s="2"/>
      <c r="I97" s="2"/>
      <c r="J97" s="2"/>
      <c r="K97" s="2"/>
      <c r="L97" s="2"/>
      <c r="M97" s="107"/>
      <c r="N97" s="107"/>
      <c r="O97" s="2"/>
      <c r="P97" s="2"/>
    </row>
    <row r="98" spans="1:16">
      <c r="A98" s="2"/>
      <c r="B98" s="2"/>
      <c r="C98" s="2"/>
      <c r="D98" s="2"/>
      <c r="E98" s="2"/>
      <c r="F98" s="2"/>
      <c r="G98" s="71"/>
      <c r="H98" s="2"/>
      <c r="I98" s="2"/>
      <c r="J98" s="2"/>
      <c r="K98" s="2"/>
      <c r="L98" s="2"/>
      <c r="M98" s="107"/>
      <c r="N98" s="107"/>
      <c r="O98" s="2"/>
      <c r="P98" s="2"/>
    </row>
  </sheetData>
  <mergeCells count="253">
    <mergeCell ref="N77:N84"/>
    <mergeCell ref="O77:O84"/>
    <mergeCell ref="P79:P80"/>
    <mergeCell ref="N65:N69"/>
    <mergeCell ref="O65:O69"/>
    <mergeCell ref="P65:P68"/>
    <mergeCell ref="O70:O72"/>
    <mergeCell ref="P70:P72"/>
    <mergeCell ref="O74:O76"/>
    <mergeCell ref="P74:P76"/>
    <mergeCell ref="N59:N60"/>
    <mergeCell ref="O59:O60"/>
    <mergeCell ref="M61:M62"/>
    <mergeCell ref="N61:N62"/>
    <mergeCell ref="O61:O62"/>
    <mergeCell ref="O52:O53"/>
    <mergeCell ref="P52:P53"/>
    <mergeCell ref="L54:L56"/>
    <mergeCell ref="M54:M56"/>
    <mergeCell ref="N54:N56"/>
    <mergeCell ref="O54:O56"/>
    <mergeCell ref="P54:P56"/>
    <mergeCell ref="N52:N53"/>
    <mergeCell ref="O48:O49"/>
    <mergeCell ref="P48:P49"/>
    <mergeCell ref="O50:O51"/>
    <mergeCell ref="P50:P51"/>
    <mergeCell ref="M41:M44"/>
    <mergeCell ref="N41:N44"/>
    <mergeCell ref="O41:O44"/>
    <mergeCell ref="P41:P44"/>
    <mergeCell ref="O45:O46"/>
    <mergeCell ref="P45:P46"/>
    <mergeCell ref="M45:M46"/>
    <mergeCell ref="N45:N46"/>
    <mergeCell ref="M30:M33"/>
    <mergeCell ref="N30:N33"/>
    <mergeCell ref="O30:O33"/>
    <mergeCell ref="P31:P32"/>
    <mergeCell ref="O36:O38"/>
    <mergeCell ref="P36:P38"/>
    <mergeCell ref="O20:O23"/>
    <mergeCell ref="P20:P23"/>
    <mergeCell ref="M26:M28"/>
    <mergeCell ref="N26:N28"/>
    <mergeCell ref="O26:O28"/>
    <mergeCell ref="P27:P28"/>
    <mergeCell ref="P15:P16"/>
    <mergeCell ref="M17:M19"/>
    <mergeCell ref="N17:N19"/>
    <mergeCell ref="O17:O19"/>
    <mergeCell ref="P17:P19"/>
    <mergeCell ref="M7:M8"/>
    <mergeCell ref="N7:N8"/>
    <mergeCell ref="O7:O8"/>
    <mergeCell ref="O9:O11"/>
    <mergeCell ref="P9:P11"/>
    <mergeCell ref="M12:M14"/>
    <mergeCell ref="N12:N14"/>
    <mergeCell ref="O12:O14"/>
    <mergeCell ref="O2:O3"/>
    <mergeCell ref="P2:P3"/>
    <mergeCell ref="M4:M6"/>
    <mergeCell ref="N4:N6"/>
    <mergeCell ref="O4:O6"/>
    <mergeCell ref="K79:K80"/>
    <mergeCell ref="L79:L80"/>
    <mergeCell ref="A81:A84"/>
    <mergeCell ref="B81:B84"/>
    <mergeCell ref="C81:C84"/>
    <mergeCell ref="F81:F84"/>
    <mergeCell ref="M77:M84"/>
    <mergeCell ref="G79:G80"/>
    <mergeCell ref="H79:H80"/>
    <mergeCell ref="I79:I80"/>
    <mergeCell ref="J79:J80"/>
    <mergeCell ref="A77:A80"/>
    <mergeCell ref="B77:B80"/>
    <mergeCell ref="C77:C80"/>
    <mergeCell ref="D79:D80"/>
    <mergeCell ref="E79:E80"/>
    <mergeCell ref="F79:F80"/>
    <mergeCell ref="I74:I76"/>
    <mergeCell ref="O15:O16"/>
    <mergeCell ref="L74:L76"/>
    <mergeCell ref="M74:M76"/>
    <mergeCell ref="N74:N76"/>
    <mergeCell ref="M70:M72"/>
    <mergeCell ref="N70:N72"/>
    <mergeCell ref="C73:C76"/>
    <mergeCell ref="F73:F76"/>
    <mergeCell ref="D74:D75"/>
    <mergeCell ref="E74:E75"/>
    <mergeCell ref="G74:G76"/>
    <mergeCell ref="H74:H76"/>
    <mergeCell ref="G70:G72"/>
    <mergeCell ref="H70:H72"/>
    <mergeCell ref="I70:I72"/>
    <mergeCell ref="J70:J72"/>
    <mergeCell ref="K70:K72"/>
    <mergeCell ref="L70:L72"/>
    <mergeCell ref="A70:A76"/>
    <mergeCell ref="B70:B76"/>
    <mergeCell ref="C70:C72"/>
    <mergeCell ref="D70:D72"/>
    <mergeCell ref="E70:E72"/>
    <mergeCell ref="F70:F72"/>
    <mergeCell ref="F65:F66"/>
    <mergeCell ref="J74:J76"/>
    <mergeCell ref="K74:K76"/>
    <mergeCell ref="I65:I66"/>
    <mergeCell ref="J65:J66"/>
    <mergeCell ref="K65:K66"/>
    <mergeCell ref="L65:L66"/>
    <mergeCell ref="M65:M69"/>
    <mergeCell ref="C58:C63"/>
    <mergeCell ref="F59:F60"/>
    <mergeCell ref="F61:F62"/>
    <mergeCell ref="A65:A69"/>
    <mergeCell ref="B65:B69"/>
    <mergeCell ref="C65:C66"/>
    <mergeCell ref="D65:D66"/>
    <mergeCell ref="E65:E66"/>
    <mergeCell ref="C67:C69"/>
    <mergeCell ref="F67:F69"/>
    <mergeCell ref="M59:M60"/>
    <mergeCell ref="C54:C56"/>
    <mergeCell ref="F54:F56"/>
    <mergeCell ref="G54:G55"/>
    <mergeCell ref="H54:H55"/>
    <mergeCell ref="I54:I55"/>
    <mergeCell ref="K50:K51"/>
    <mergeCell ref="L50:L51"/>
    <mergeCell ref="M50:M51"/>
    <mergeCell ref="N50:N51"/>
    <mergeCell ref="C52:C53"/>
    <mergeCell ref="D52:D53"/>
    <mergeCell ref="E52:E53"/>
    <mergeCell ref="F52:F53"/>
    <mergeCell ref="J52:J53"/>
    <mergeCell ref="K52:K53"/>
    <mergeCell ref="D55:D56"/>
    <mergeCell ref="E55:E56"/>
    <mergeCell ref="J55:J56"/>
    <mergeCell ref="K55:K56"/>
    <mergeCell ref="G56:G57"/>
    <mergeCell ref="H56:H57"/>
    <mergeCell ref="I56:I57"/>
    <mergeCell ref="L52:L53"/>
    <mergeCell ref="M52:M53"/>
    <mergeCell ref="C48:C49"/>
    <mergeCell ref="F48:F49"/>
    <mergeCell ref="C50:C51"/>
    <mergeCell ref="D50:D51"/>
    <mergeCell ref="E50:E51"/>
    <mergeCell ref="F50:F51"/>
    <mergeCell ref="J50:J51"/>
    <mergeCell ref="G45:G46"/>
    <mergeCell ref="H45:H46"/>
    <mergeCell ref="I45:I46"/>
    <mergeCell ref="J45:J46"/>
    <mergeCell ref="K45:K46"/>
    <mergeCell ref="M48:M49"/>
    <mergeCell ref="N48:N49"/>
    <mergeCell ref="M36:M38"/>
    <mergeCell ref="N36:N38"/>
    <mergeCell ref="E36:E38"/>
    <mergeCell ref="F36:F38"/>
    <mergeCell ref="G36:G38"/>
    <mergeCell ref="H36:H38"/>
    <mergeCell ref="J43:J44"/>
    <mergeCell ref="K43:K44"/>
    <mergeCell ref="L43:L44"/>
    <mergeCell ref="I41:I42"/>
    <mergeCell ref="E43:E44"/>
    <mergeCell ref="F43:F44"/>
    <mergeCell ref="G43:G44"/>
    <mergeCell ref="H43:H44"/>
    <mergeCell ref="I43:I44"/>
    <mergeCell ref="F41:F42"/>
    <mergeCell ref="G41:G42"/>
    <mergeCell ref="H41:H42"/>
    <mergeCell ref="L27:L28"/>
    <mergeCell ref="A34:A64"/>
    <mergeCell ref="B34:B64"/>
    <mergeCell ref="C34:C35"/>
    <mergeCell ref="F34:F35"/>
    <mergeCell ref="C36:C38"/>
    <mergeCell ref="D36:D38"/>
    <mergeCell ref="G26:G28"/>
    <mergeCell ref="H26:H28"/>
    <mergeCell ref="I26:I28"/>
    <mergeCell ref="D27:D28"/>
    <mergeCell ref="E27:E28"/>
    <mergeCell ref="J27:J28"/>
    <mergeCell ref="I36:I38"/>
    <mergeCell ref="J36:J38"/>
    <mergeCell ref="K36:K38"/>
    <mergeCell ref="L36:L38"/>
    <mergeCell ref="C45:C46"/>
    <mergeCell ref="D45:D46"/>
    <mergeCell ref="E45:E46"/>
    <mergeCell ref="F45:F46"/>
    <mergeCell ref="D43:D44"/>
    <mergeCell ref="C41:C44"/>
    <mergeCell ref="L45:L46"/>
    <mergeCell ref="K20:K23"/>
    <mergeCell ref="L20:L23"/>
    <mergeCell ref="M20:M23"/>
    <mergeCell ref="N20:N23"/>
    <mergeCell ref="A26:A33"/>
    <mergeCell ref="B26:B33"/>
    <mergeCell ref="C26:C28"/>
    <mergeCell ref="F26:F28"/>
    <mergeCell ref="K18:K19"/>
    <mergeCell ref="L18:L19"/>
    <mergeCell ref="C20:C23"/>
    <mergeCell ref="D20:D23"/>
    <mergeCell ref="E20:E23"/>
    <mergeCell ref="F20:F23"/>
    <mergeCell ref="A12:A25"/>
    <mergeCell ref="B12:B25"/>
    <mergeCell ref="F15:F16"/>
    <mergeCell ref="F17:F19"/>
    <mergeCell ref="J18:J19"/>
    <mergeCell ref="G20:G23"/>
    <mergeCell ref="H20:H23"/>
    <mergeCell ref="I20:I23"/>
    <mergeCell ref="J20:J23"/>
    <mergeCell ref="K27:K28"/>
    <mergeCell ref="F9:F11"/>
    <mergeCell ref="J9:J11"/>
    <mergeCell ref="K9:K11"/>
    <mergeCell ref="L9:L11"/>
    <mergeCell ref="M9:M11"/>
    <mergeCell ref="N9:N11"/>
    <mergeCell ref="G2:I2"/>
    <mergeCell ref="J2:J3"/>
    <mergeCell ref="K2:K3"/>
    <mergeCell ref="M2:M3"/>
    <mergeCell ref="N2:N3"/>
    <mergeCell ref="F2:F3"/>
    <mergeCell ref="L2:L3"/>
    <mergeCell ref="A4:A11"/>
    <mergeCell ref="B4:B11"/>
    <mergeCell ref="C9:C11"/>
    <mergeCell ref="D9:D11"/>
    <mergeCell ref="E9:E11"/>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8"/>
  <sheetViews>
    <sheetView zoomScale="60" zoomScaleNormal="60" workbookViewId="0">
      <selection activeCell="A2" sqref="A2:A3"/>
    </sheetView>
  </sheetViews>
  <sheetFormatPr baseColWidth="10" defaultRowHeight="15"/>
  <cols>
    <col min="1" max="1" width="21.28515625" style="1" customWidth="1"/>
    <col min="2" max="2" width="11" style="1" customWidth="1"/>
    <col min="3" max="3" width="28.5703125" style="1" customWidth="1"/>
    <col min="4" max="4" width="8.7109375" style="1" customWidth="1"/>
    <col min="5" max="5" width="33.85546875" style="77" customWidth="1"/>
    <col min="6" max="7" width="35.7109375" style="1" customWidth="1"/>
    <col min="8" max="8" width="33" style="1" customWidth="1"/>
    <col min="9" max="9" width="27.7109375" style="1" customWidth="1"/>
    <col min="10" max="10" width="14.42578125" style="29" customWidth="1"/>
    <col min="11" max="11" width="11.28515625" style="29" customWidth="1"/>
    <col min="12" max="13" width="21.140625" style="1" customWidth="1"/>
    <col min="14" max="14" width="10.28515625" style="1" customWidth="1"/>
    <col min="15" max="15" width="26.140625" style="29" customWidth="1"/>
    <col min="16" max="16" width="26.140625" style="29" bestFit="1" customWidth="1"/>
    <col min="17" max="17" width="22.42578125" style="79" customWidth="1"/>
    <col min="18" max="18" width="28.140625" style="79" bestFit="1" customWidth="1"/>
    <col min="19" max="19" width="92" style="29" customWidth="1"/>
    <col min="20" max="20" width="27.28515625" style="29" customWidth="1"/>
  </cols>
  <sheetData>
    <row r="1" spans="1:20" ht="15.75" thickBot="1"/>
    <row r="2" spans="1:20" ht="15.75" customHeight="1" thickBot="1">
      <c r="A2" s="378" t="s">
        <v>329</v>
      </c>
      <c r="B2" s="378" t="s">
        <v>146</v>
      </c>
      <c r="C2" s="378" t="s">
        <v>330</v>
      </c>
      <c r="D2" s="378" t="s">
        <v>146</v>
      </c>
      <c r="E2" s="378" t="s">
        <v>331</v>
      </c>
      <c r="F2" s="378" t="s">
        <v>136</v>
      </c>
      <c r="G2" s="378" t="s">
        <v>138</v>
      </c>
      <c r="H2" s="378" t="s">
        <v>139</v>
      </c>
      <c r="I2" s="378" t="s">
        <v>137</v>
      </c>
      <c r="J2" s="378" t="s">
        <v>333</v>
      </c>
      <c r="K2" s="378" t="s">
        <v>375</v>
      </c>
      <c r="L2" s="378"/>
      <c r="M2" s="378"/>
      <c r="N2" s="378"/>
      <c r="O2" s="378" t="s">
        <v>370</v>
      </c>
      <c r="P2" s="431" t="s">
        <v>511</v>
      </c>
      <c r="Q2" s="433" t="s">
        <v>508</v>
      </c>
      <c r="R2" s="433" t="s">
        <v>513</v>
      </c>
      <c r="S2" s="431" t="s">
        <v>512</v>
      </c>
      <c r="T2" s="431" t="s">
        <v>514</v>
      </c>
    </row>
    <row r="3" spans="1:20" ht="15.75" thickBot="1">
      <c r="A3" s="378"/>
      <c r="B3" s="378"/>
      <c r="C3" s="378"/>
      <c r="D3" s="378"/>
      <c r="E3" s="378"/>
      <c r="F3" s="378"/>
      <c r="G3" s="378"/>
      <c r="H3" s="378"/>
      <c r="I3" s="378"/>
      <c r="J3" s="378"/>
      <c r="K3" s="30" t="s">
        <v>380</v>
      </c>
      <c r="L3" s="30" t="s">
        <v>381</v>
      </c>
      <c r="M3" s="30" t="s">
        <v>727</v>
      </c>
      <c r="N3" s="30" t="s">
        <v>382</v>
      </c>
      <c r="O3" s="378"/>
      <c r="P3" s="432"/>
      <c r="Q3" s="434"/>
      <c r="R3" s="434"/>
      <c r="S3" s="432"/>
      <c r="T3" s="432"/>
    </row>
    <row r="4" spans="1:20" ht="51">
      <c r="A4" s="442" t="s">
        <v>515</v>
      </c>
      <c r="B4" s="382" t="s">
        <v>147</v>
      </c>
      <c r="C4" s="382" t="s">
        <v>261</v>
      </c>
      <c r="D4" s="382" t="s">
        <v>268</v>
      </c>
      <c r="E4" s="424" t="s">
        <v>259</v>
      </c>
      <c r="F4" s="31" t="s">
        <v>5</v>
      </c>
      <c r="G4" s="31" t="s">
        <v>6</v>
      </c>
      <c r="H4" s="31" t="s">
        <v>141</v>
      </c>
      <c r="I4" s="31" t="s">
        <v>317</v>
      </c>
      <c r="J4" s="33">
        <v>12</v>
      </c>
      <c r="K4" s="382" t="s">
        <v>384</v>
      </c>
      <c r="L4" s="382" t="s">
        <v>385</v>
      </c>
      <c r="M4" s="382">
        <v>187</v>
      </c>
      <c r="N4" s="382" t="s">
        <v>386</v>
      </c>
      <c r="O4" s="32">
        <v>7</v>
      </c>
      <c r="P4" s="32">
        <v>2</v>
      </c>
      <c r="Q4" s="437" t="s">
        <v>521</v>
      </c>
      <c r="R4" s="437" t="s">
        <v>522</v>
      </c>
      <c r="S4" s="33" t="s">
        <v>520</v>
      </c>
      <c r="T4" s="382" t="s">
        <v>523</v>
      </c>
    </row>
    <row r="5" spans="1:20" ht="89.25">
      <c r="A5" s="445"/>
      <c r="B5" s="383"/>
      <c r="C5" s="383"/>
      <c r="D5" s="383"/>
      <c r="E5" s="380"/>
      <c r="F5" s="37" t="s">
        <v>140</v>
      </c>
      <c r="G5" s="37" t="s">
        <v>143</v>
      </c>
      <c r="H5" s="37" t="s">
        <v>142</v>
      </c>
      <c r="I5" s="39">
        <v>0</v>
      </c>
      <c r="J5" s="39">
        <v>12</v>
      </c>
      <c r="K5" s="383"/>
      <c r="L5" s="383"/>
      <c r="M5" s="383"/>
      <c r="N5" s="383"/>
      <c r="O5" s="38">
        <v>4</v>
      </c>
      <c r="P5" s="38">
        <v>4</v>
      </c>
      <c r="Q5" s="438"/>
      <c r="R5" s="438"/>
      <c r="S5" s="39" t="s">
        <v>525</v>
      </c>
      <c r="T5" s="383"/>
    </row>
    <row r="6" spans="1:20" ht="90" thickBot="1">
      <c r="A6" s="445"/>
      <c r="B6" s="383"/>
      <c r="C6" s="383"/>
      <c r="D6" s="394"/>
      <c r="E6" s="395"/>
      <c r="F6" s="37" t="s">
        <v>182</v>
      </c>
      <c r="G6" s="37" t="s">
        <v>183</v>
      </c>
      <c r="H6" s="37" t="s">
        <v>184</v>
      </c>
      <c r="I6" s="37" t="s">
        <v>181</v>
      </c>
      <c r="J6" s="40">
        <v>1</v>
      </c>
      <c r="K6" s="384"/>
      <c r="L6" s="394"/>
      <c r="M6" s="383"/>
      <c r="N6" s="384"/>
      <c r="O6" s="58">
        <v>1</v>
      </c>
      <c r="P6" s="58">
        <v>1</v>
      </c>
      <c r="Q6" s="436"/>
      <c r="R6" s="436"/>
      <c r="S6" s="40" t="s">
        <v>527</v>
      </c>
      <c r="T6" s="394"/>
    </row>
    <row r="7" spans="1:20" ht="38.25">
      <c r="A7" s="445"/>
      <c r="B7" s="383"/>
      <c r="C7" s="383"/>
      <c r="D7" s="426" t="s">
        <v>269</v>
      </c>
      <c r="E7" s="370" t="s">
        <v>260</v>
      </c>
      <c r="F7" s="37" t="s">
        <v>179</v>
      </c>
      <c r="G7" s="37" t="s">
        <v>528</v>
      </c>
      <c r="H7" s="37" t="s">
        <v>180</v>
      </c>
      <c r="I7" s="39">
        <v>0</v>
      </c>
      <c r="J7" s="39">
        <v>1</v>
      </c>
      <c r="K7" s="382" t="s">
        <v>384</v>
      </c>
      <c r="L7" s="404" t="s">
        <v>385</v>
      </c>
      <c r="M7" s="383"/>
      <c r="N7" s="382" t="s">
        <v>386</v>
      </c>
      <c r="O7" s="38">
        <v>1</v>
      </c>
      <c r="P7" s="38">
        <v>1</v>
      </c>
      <c r="Q7" s="435" t="s">
        <v>531</v>
      </c>
      <c r="R7" s="435" t="s">
        <v>532</v>
      </c>
      <c r="S7" s="39" t="s">
        <v>530</v>
      </c>
      <c r="T7" s="404" t="s">
        <v>523</v>
      </c>
    </row>
    <row r="8" spans="1:20" ht="38.25">
      <c r="A8" s="445"/>
      <c r="B8" s="383"/>
      <c r="C8" s="383"/>
      <c r="D8" s="426"/>
      <c r="E8" s="370"/>
      <c r="F8" s="37" t="s">
        <v>7</v>
      </c>
      <c r="G8" s="37" t="s">
        <v>9</v>
      </c>
      <c r="H8" s="37" t="s">
        <v>141</v>
      </c>
      <c r="I8" s="37" t="s">
        <v>8</v>
      </c>
      <c r="J8" s="39">
        <v>12</v>
      </c>
      <c r="K8" s="394"/>
      <c r="L8" s="394"/>
      <c r="M8" s="394"/>
      <c r="N8" s="394"/>
      <c r="O8" s="38">
        <v>12</v>
      </c>
      <c r="P8" s="38">
        <v>12</v>
      </c>
      <c r="Q8" s="436"/>
      <c r="R8" s="436"/>
      <c r="S8" s="39" t="s">
        <v>534</v>
      </c>
      <c r="T8" s="394"/>
    </row>
    <row r="9" spans="1:20" ht="15" customHeight="1">
      <c r="A9" s="445"/>
      <c r="B9" s="383"/>
      <c r="C9" s="383"/>
      <c r="D9" s="404" t="s">
        <v>270</v>
      </c>
      <c r="E9" s="379" t="s">
        <v>156</v>
      </c>
      <c r="F9" s="370" t="s">
        <v>535</v>
      </c>
      <c r="G9" s="370" t="s">
        <v>536</v>
      </c>
      <c r="H9" s="370" t="s">
        <v>537</v>
      </c>
      <c r="I9" s="426">
        <v>0</v>
      </c>
      <c r="J9" s="440">
        <v>0.35</v>
      </c>
      <c r="K9" s="404" t="s">
        <v>388</v>
      </c>
      <c r="L9" s="404" t="s">
        <v>389</v>
      </c>
      <c r="M9" s="404"/>
      <c r="N9" s="404" t="s">
        <v>390</v>
      </c>
      <c r="O9" s="401">
        <v>0.13</v>
      </c>
      <c r="P9" s="372">
        <v>0</v>
      </c>
      <c r="Q9" s="385" t="s">
        <v>543</v>
      </c>
      <c r="R9" s="385" t="s">
        <v>544</v>
      </c>
      <c r="S9" s="375" t="s">
        <v>542</v>
      </c>
      <c r="T9" s="375" t="s">
        <v>545</v>
      </c>
    </row>
    <row r="10" spans="1:20">
      <c r="A10" s="445"/>
      <c r="B10" s="383"/>
      <c r="C10" s="383"/>
      <c r="D10" s="383"/>
      <c r="E10" s="380"/>
      <c r="F10" s="370"/>
      <c r="G10" s="370"/>
      <c r="H10" s="370"/>
      <c r="I10" s="426"/>
      <c r="J10" s="440"/>
      <c r="K10" s="383"/>
      <c r="L10" s="383"/>
      <c r="M10" s="383"/>
      <c r="N10" s="383"/>
      <c r="O10" s="373"/>
      <c r="P10" s="373"/>
      <c r="Q10" s="438" t="s">
        <v>547</v>
      </c>
      <c r="R10" s="438" t="s">
        <v>548</v>
      </c>
      <c r="S10" s="376" t="s">
        <v>546</v>
      </c>
      <c r="T10" s="376" t="s">
        <v>549</v>
      </c>
    </row>
    <row r="11" spans="1:20" ht="15.75" thickBot="1">
      <c r="A11" s="446"/>
      <c r="B11" s="384"/>
      <c r="C11" s="384"/>
      <c r="D11" s="384"/>
      <c r="E11" s="381"/>
      <c r="F11" s="371"/>
      <c r="G11" s="371"/>
      <c r="H11" s="371"/>
      <c r="I11" s="439"/>
      <c r="J11" s="441"/>
      <c r="K11" s="394"/>
      <c r="L11" s="394"/>
      <c r="M11" s="383"/>
      <c r="N11" s="384"/>
      <c r="O11" s="374"/>
      <c r="P11" s="374"/>
      <c r="Q11" s="452" t="s">
        <v>547</v>
      </c>
      <c r="R11" s="452" t="s">
        <v>548</v>
      </c>
      <c r="S11" s="377" t="s">
        <v>546</v>
      </c>
      <c r="T11" s="377" t="s">
        <v>549</v>
      </c>
    </row>
    <row r="12" spans="1:20" ht="204">
      <c r="A12" s="442" t="s">
        <v>550</v>
      </c>
      <c r="B12" s="382" t="s">
        <v>262</v>
      </c>
      <c r="C12" s="382" t="s">
        <v>122</v>
      </c>
      <c r="D12" s="33" t="s">
        <v>271</v>
      </c>
      <c r="E12" s="31" t="s">
        <v>152</v>
      </c>
      <c r="F12" s="31" t="s">
        <v>10</v>
      </c>
      <c r="G12" s="31" t="s">
        <v>123</v>
      </c>
      <c r="H12" s="31" t="s">
        <v>185</v>
      </c>
      <c r="I12" s="33" t="s">
        <v>551</v>
      </c>
      <c r="J12" s="33" t="s">
        <v>12</v>
      </c>
      <c r="K12" s="37" t="s">
        <v>388</v>
      </c>
      <c r="L12" s="37" t="s">
        <v>391</v>
      </c>
      <c r="M12" s="35"/>
      <c r="N12" s="31" t="s">
        <v>392</v>
      </c>
      <c r="O12" s="80">
        <v>0.12</v>
      </c>
      <c r="P12" s="80">
        <v>0.22</v>
      </c>
      <c r="Q12" s="427" t="s">
        <v>557</v>
      </c>
      <c r="R12" s="427" t="s">
        <v>558</v>
      </c>
      <c r="S12" s="447" t="s">
        <v>556</v>
      </c>
      <c r="T12" s="447" t="s">
        <v>559</v>
      </c>
    </row>
    <row r="13" spans="1:20" ht="114.75">
      <c r="A13" s="443"/>
      <c r="B13" s="383"/>
      <c r="C13" s="383"/>
      <c r="D13" s="39" t="s">
        <v>272</v>
      </c>
      <c r="E13" s="37" t="s">
        <v>151</v>
      </c>
      <c r="F13" s="37" t="s">
        <v>186</v>
      </c>
      <c r="G13" s="37" t="s">
        <v>188</v>
      </c>
      <c r="H13" s="37" t="s">
        <v>189</v>
      </c>
      <c r="I13" s="39" t="s">
        <v>187</v>
      </c>
      <c r="J13" s="39">
        <f>100*10*3</f>
        <v>3000</v>
      </c>
      <c r="K13" s="37" t="s">
        <v>388</v>
      </c>
      <c r="L13" s="37" t="s">
        <v>389</v>
      </c>
      <c r="M13" s="37"/>
      <c r="N13" s="37" t="s">
        <v>390</v>
      </c>
      <c r="O13" s="38">
        <v>300</v>
      </c>
      <c r="P13" s="38">
        <v>65</v>
      </c>
      <c r="Q13" s="438"/>
      <c r="R13" s="438"/>
      <c r="S13" s="448"/>
      <c r="T13" s="450"/>
    </row>
    <row r="14" spans="1:20" ht="114.75">
      <c r="A14" s="443"/>
      <c r="B14" s="383"/>
      <c r="C14" s="383"/>
      <c r="D14" s="39" t="s">
        <v>273</v>
      </c>
      <c r="E14" s="37" t="s">
        <v>148</v>
      </c>
      <c r="F14" s="37" t="s">
        <v>190</v>
      </c>
      <c r="G14" s="37" t="s">
        <v>191</v>
      </c>
      <c r="H14" s="37" t="s">
        <v>192</v>
      </c>
      <c r="I14" s="39" t="s">
        <v>187</v>
      </c>
      <c r="J14" s="40" t="s">
        <v>318</v>
      </c>
      <c r="K14" s="37" t="s">
        <v>388</v>
      </c>
      <c r="L14" s="37" t="s">
        <v>391</v>
      </c>
      <c r="M14" s="37"/>
      <c r="N14" s="37" t="s">
        <v>390</v>
      </c>
      <c r="O14" s="58">
        <v>0.06</v>
      </c>
      <c r="P14" s="38">
        <v>0</v>
      </c>
      <c r="Q14" s="436"/>
      <c r="R14" s="436"/>
      <c r="S14" s="449"/>
      <c r="T14" s="451"/>
    </row>
    <row r="15" spans="1:20" ht="178.5">
      <c r="A15" s="443"/>
      <c r="B15" s="383"/>
      <c r="C15" s="383"/>
      <c r="D15" s="39" t="s">
        <v>274</v>
      </c>
      <c r="E15" s="37" t="s">
        <v>149</v>
      </c>
      <c r="F15" s="37" t="s">
        <v>195</v>
      </c>
      <c r="G15" s="37" t="s">
        <v>196</v>
      </c>
      <c r="H15" s="37" t="s">
        <v>197</v>
      </c>
      <c r="I15" s="39" t="s">
        <v>187</v>
      </c>
      <c r="J15" s="39" t="s">
        <v>194</v>
      </c>
      <c r="K15" s="37" t="s">
        <v>728</v>
      </c>
      <c r="L15" s="37" t="s">
        <v>728</v>
      </c>
      <c r="M15" s="37" t="s">
        <v>728</v>
      </c>
      <c r="N15" s="37" t="s">
        <v>396</v>
      </c>
      <c r="O15" s="39" t="s">
        <v>395</v>
      </c>
      <c r="P15" s="39" t="s">
        <v>395</v>
      </c>
      <c r="Q15" s="81" t="s">
        <v>561</v>
      </c>
      <c r="R15" s="81" t="s">
        <v>561</v>
      </c>
      <c r="S15" s="404" t="s">
        <v>564</v>
      </c>
      <c r="T15" s="404" t="s">
        <v>565</v>
      </c>
    </row>
    <row r="16" spans="1:20" ht="178.5">
      <c r="A16" s="443"/>
      <c r="B16" s="383"/>
      <c r="C16" s="383"/>
      <c r="D16" s="39" t="s">
        <v>275</v>
      </c>
      <c r="E16" s="37" t="s">
        <v>154</v>
      </c>
      <c r="F16" s="37" t="s">
        <v>198</v>
      </c>
      <c r="G16" s="37" t="s">
        <v>196</v>
      </c>
      <c r="H16" s="37" t="s">
        <v>197</v>
      </c>
      <c r="I16" s="39" t="s">
        <v>187</v>
      </c>
      <c r="J16" s="39" t="s">
        <v>194</v>
      </c>
      <c r="K16" s="37" t="s">
        <v>388</v>
      </c>
      <c r="L16" s="37" t="s">
        <v>389</v>
      </c>
      <c r="M16" s="37"/>
      <c r="N16" s="37" t="s">
        <v>396</v>
      </c>
      <c r="O16" s="39" t="s">
        <v>395</v>
      </c>
      <c r="P16" s="39" t="s">
        <v>395</v>
      </c>
      <c r="Q16" s="81" t="s">
        <v>561</v>
      </c>
      <c r="R16" s="81" t="s">
        <v>561</v>
      </c>
      <c r="S16" s="394"/>
      <c r="T16" s="394"/>
    </row>
    <row r="17" spans="1:20" ht="255">
      <c r="A17" s="443"/>
      <c r="B17" s="383"/>
      <c r="C17" s="383"/>
      <c r="D17" s="404" t="s">
        <v>276</v>
      </c>
      <c r="E17" s="379" t="s">
        <v>155</v>
      </c>
      <c r="F17" s="37" t="s">
        <v>13</v>
      </c>
      <c r="G17" s="37" t="s">
        <v>17</v>
      </c>
      <c r="H17" s="37" t="s">
        <v>135</v>
      </c>
      <c r="I17" s="39" t="s">
        <v>18</v>
      </c>
      <c r="J17" s="39" t="s">
        <v>15</v>
      </c>
      <c r="K17" s="37" t="s">
        <v>384</v>
      </c>
      <c r="L17" s="37" t="s">
        <v>398</v>
      </c>
      <c r="M17" s="37"/>
      <c r="N17" s="37" t="s">
        <v>399</v>
      </c>
      <c r="O17" s="48">
        <v>4.0000000000000001E-3</v>
      </c>
      <c r="P17" s="48" t="s">
        <v>318</v>
      </c>
      <c r="Q17" s="435" t="s">
        <v>569</v>
      </c>
      <c r="R17" s="435" t="s">
        <v>561</v>
      </c>
      <c r="S17" s="396" t="s">
        <v>568</v>
      </c>
      <c r="T17" s="396" t="s">
        <v>566</v>
      </c>
    </row>
    <row r="18" spans="1:20" ht="89.25" customHeight="1">
      <c r="A18" s="443"/>
      <c r="B18" s="383"/>
      <c r="C18" s="383"/>
      <c r="D18" s="383"/>
      <c r="E18" s="380"/>
      <c r="F18" s="379" t="s">
        <v>14</v>
      </c>
      <c r="G18" s="379" t="s">
        <v>17</v>
      </c>
      <c r="H18" s="379" t="s">
        <v>205</v>
      </c>
      <c r="I18" s="39"/>
      <c r="J18" s="39"/>
      <c r="K18" s="37" t="s">
        <v>384</v>
      </c>
      <c r="L18" s="37" t="s">
        <v>398</v>
      </c>
      <c r="M18" s="37"/>
      <c r="N18" s="37" t="s">
        <v>399</v>
      </c>
      <c r="O18" s="454">
        <v>7.0000000000000001E-3</v>
      </c>
      <c r="P18" s="454" t="s">
        <v>318</v>
      </c>
      <c r="Q18" s="438"/>
      <c r="R18" s="438"/>
      <c r="S18" s="453"/>
      <c r="T18" s="453"/>
    </row>
    <row r="19" spans="1:20" ht="90" customHeight="1">
      <c r="A19" s="443"/>
      <c r="B19" s="383"/>
      <c r="C19" s="383"/>
      <c r="D19" s="394"/>
      <c r="E19" s="395"/>
      <c r="F19" s="395"/>
      <c r="G19" s="395"/>
      <c r="H19" s="395"/>
      <c r="I19" s="39" t="s">
        <v>19</v>
      </c>
      <c r="J19" s="39" t="s">
        <v>16</v>
      </c>
      <c r="K19" s="37" t="s">
        <v>384</v>
      </c>
      <c r="L19" s="37" t="s">
        <v>398</v>
      </c>
      <c r="M19" s="37"/>
      <c r="N19" s="37" t="s">
        <v>399</v>
      </c>
      <c r="O19" s="455"/>
      <c r="P19" s="455"/>
      <c r="Q19" s="436"/>
      <c r="R19" s="436"/>
      <c r="S19" s="397"/>
      <c r="T19" s="397"/>
    </row>
    <row r="20" spans="1:20" ht="15" customHeight="1">
      <c r="A20" s="443"/>
      <c r="B20" s="383"/>
      <c r="C20" s="383"/>
      <c r="D20" s="404" t="s">
        <v>277</v>
      </c>
      <c r="E20" s="379" t="s">
        <v>157</v>
      </c>
      <c r="F20" s="379" t="s">
        <v>199</v>
      </c>
      <c r="G20" s="379" t="s">
        <v>200</v>
      </c>
      <c r="H20" s="379" t="s">
        <v>204</v>
      </c>
      <c r="I20" s="404" t="s">
        <v>187</v>
      </c>
      <c r="J20" s="375">
        <v>0.1</v>
      </c>
      <c r="K20" s="404" t="s">
        <v>570</v>
      </c>
      <c r="L20" s="404" t="s">
        <v>571</v>
      </c>
      <c r="M20" s="42"/>
      <c r="N20" s="405" t="s">
        <v>572</v>
      </c>
      <c r="O20" s="401">
        <v>0.05</v>
      </c>
      <c r="P20" s="456">
        <v>0.05</v>
      </c>
      <c r="Q20" s="385" t="s">
        <v>576</v>
      </c>
      <c r="R20" s="385" t="s">
        <v>577</v>
      </c>
      <c r="S20" s="426" t="s">
        <v>575</v>
      </c>
      <c r="T20" s="375" t="s">
        <v>578</v>
      </c>
    </row>
    <row r="21" spans="1:20">
      <c r="A21" s="443"/>
      <c r="B21" s="383"/>
      <c r="C21" s="383"/>
      <c r="D21" s="383"/>
      <c r="E21" s="380"/>
      <c r="F21" s="380"/>
      <c r="G21" s="380"/>
      <c r="H21" s="380"/>
      <c r="I21" s="383"/>
      <c r="J21" s="376"/>
      <c r="K21" s="383"/>
      <c r="L21" s="383"/>
      <c r="M21" s="74"/>
      <c r="N21" s="406"/>
      <c r="O21" s="402"/>
      <c r="P21" s="457"/>
      <c r="Q21" s="386"/>
      <c r="R21" s="386"/>
      <c r="S21" s="426"/>
      <c r="T21" s="376"/>
    </row>
    <row r="22" spans="1:20">
      <c r="A22" s="443"/>
      <c r="B22" s="383"/>
      <c r="C22" s="383"/>
      <c r="D22" s="383"/>
      <c r="E22" s="380"/>
      <c r="F22" s="380"/>
      <c r="G22" s="380"/>
      <c r="H22" s="380"/>
      <c r="I22" s="383"/>
      <c r="J22" s="376"/>
      <c r="K22" s="383"/>
      <c r="L22" s="383"/>
      <c r="M22" s="74"/>
      <c r="N22" s="406"/>
      <c r="O22" s="402"/>
      <c r="P22" s="457"/>
      <c r="Q22" s="386"/>
      <c r="R22" s="386"/>
      <c r="S22" s="426"/>
      <c r="T22" s="376"/>
    </row>
    <row r="23" spans="1:20">
      <c r="A23" s="443"/>
      <c r="B23" s="383"/>
      <c r="C23" s="383"/>
      <c r="D23" s="394"/>
      <c r="E23" s="395"/>
      <c r="F23" s="395"/>
      <c r="G23" s="395"/>
      <c r="H23" s="395"/>
      <c r="I23" s="394"/>
      <c r="J23" s="392"/>
      <c r="K23" s="394"/>
      <c r="L23" s="394"/>
      <c r="M23" s="53"/>
      <c r="N23" s="407"/>
      <c r="O23" s="403"/>
      <c r="P23" s="457"/>
      <c r="Q23" s="412"/>
      <c r="R23" s="412"/>
      <c r="S23" s="426"/>
      <c r="T23" s="392"/>
    </row>
    <row r="24" spans="1:20" ht="204">
      <c r="A24" s="443"/>
      <c r="B24" s="383"/>
      <c r="C24" s="383"/>
      <c r="D24" s="39" t="s">
        <v>278</v>
      </c>
      <c r="E24" s="37" t="s">
        <v>145</v>
      </c>
      <c r="F24" s="37" t="s">
        <v>201</v>
      </c>
      <c r="G24" s="37" t="s">
        <v>202</v>
      </c>
      <c r="H24" s="37" t="s">
        <v>203</v>
      </c>
      <c r="I24" s="39" t="s">
        <v>187</v>
      </c>
      <c r="J24" s="40">
        <v>0.6</v>
      </c>
      <c r="K24" s="39" t="s">
        <v>400</v>
      </c>
      <c r="L24" s="37" t="s">
        <v>391</v>
      </c>
      <c r="M24" s="37"/>
      <c r="N24" s="37" t="s">
        <v>390</v>
      </c>
      <c r="O24" s="58">
        <v>0.23</v>
      </c>
      <c r="P24" s="58" t="s">
        <v>561</v>
      </c>
      <c r="Q24" s="83">
        <f>27500000+48300000</f>
        <v>75800000</v>
      </c>
      <c r="R24" s="83">
        <v>17340000</v>
      </c>
      <c r="S24" s="40" t="s">
        <v>581</v>
      </c>
      <c r="T24" s="40" t="s">
        <v>549</v>
      </c>
    </row>
    <row r="25" spans="1:20" ht="89.25">
      <c r="A25" s="443"/>
      <c r="B25" s="394"/>
      <c r="C25" s="394"/>
      <c r="D25" s="39" t="s">
        <v>279</v>
      </c>
      <c r="E25" s="37" t="s">
        <v>206</v>
      </c>
      <c r="F25" s="37" t="s">
        <v>207</v>
      </c>
      <c r="G25" s="37" t="s">
        <v>208</v>
      </c>
      <c r="H25" s="37" t="s">
        <v>209</v>
      </c>
      <c r="I25" s="39">
        <v>1</v>
      </c>
      <c r="J25" s="39">
        <v>5</v>
      </c>
      <c r="K25" s="39" t="s">
        <v>400</v>
      </c>
      <c r="L25" s="39" t="s">
        <v>389</v>
      </c>
      <c r="M25" s="39"/>
      <c r="N25" s="39" t="s">
        <v>582</v>
      </c>
      <c r="O25" s="38">
        <v>4</v>
      </c>
      <c r="P25" s="38">
        <v>4</v>
      </c>
      <c r="Q25" s="83">
        <f>33000000+20140000</f>
        <v>53140000</v>
      </c>
      <c r="R25" s="83">
        <v>31540000</v>
      </c>
      <c r="S25" s="39" t="s">
        <v>584</v>
      </c>
      <c r="T25" s="39" t="s">
        <v>583</v>
      </c>
    </row>
    <row r="26" spans="1:20" ht="38.25">
      <c r="A26" s="443"/>
      <c r="B26" s="383" t="s">
        <v>263</v>
      </c>
      <c r="C26" s="383" t="s">
        <v>124</v>
      </c>
      <c r="D26" s="383" t="s">
        <v>280</v>
      </c>
      <c r="E26" s="395" t="s">
        <v>158</v>
      </c>
      <c r="F26" s="35" t="s">
        <v>20</v>
      </c>
      <c r="G26" s="35" t="s">
        <v>96</v>
      </c>
      <c r="H26" s="35" t="s">
        <v>210</v>
      </c>
      <c r="I26" s="84" t="s">
        <v>22</v>
      </c>
      <c r="J26" s="53" t="s">
        <v>80</v>
      </c>
      <c r="K26" s="404" t="s">
        <v>408</v>
      </c>
      <c r="L26" s="404" t="s">
        <v>409</v>
      </c>
      <c r="M26" s="42"/>
      <c r="N26" s="404" t="s">
        <v>410</v>
      </c>
      <c r="O26" s="53" t="s">
        <v>79</v>
      </c>
      <c r="P26" s="50">
        <v>0.63</v>
      </c>
      <c r="Q26" s="385">
        <v>16187350279</v>
      </c>
      <c r="R26" s="385">
        <v>13135040761</v>
      </c>
      <c r="S26" s="404" t="s">
        <v>586</v>
      </c>
      <c r="T26" s="404" t="s">
        <v>585</v>
      </c>
    </row>
    <row r="27" spans="1:20" ht="15" customHeight="1">
      <c r="A27" s="443"/>
      <c r="B27" s="383"/>
      <c r="C27" s="383"/>
      <c r="D27" s="383"/>
      <c r="E27" s="370"/>
      <c r="F27" s="379" t="s">
        <v>21</v>
      </c>
      <c r="G27" s="379" t="s">
        <v>96</v>
      </c>
      <c r="H27" s="379" t="s">
        <v>210</v>
      </c>
      <c r="I27" s="458" t="s">
        <v>23</v>
      </c>
      <c r="J27" s="404" t="s">
        <v>82</v>
      </c>
      <c r="K27" s="383"/>
      <c r="L27" s="383"/>
      <c r="M27" s="74"/>
      <c r="N27" s="383"/>
      <c r="O27" s="404" t="s">
        <v>81</v>
      </c>
      <c r="P27" s="440">
        <v>0.41</v>
      </c>
      <c r="Q27" s="386"/>
      <c r="R27" s="386"/>
      <c r="S27" s="383"/>
      <c r="T27" s="383"/>
    </row>
    <row r="28" spans="1:20">
      <c r="A28" s="443"/>
      <c r="B28" s="383"/>
      <c r="C28" s="383"/>
      <c r="D28" s="394"/>
      <c r="E28" s="370"/>
      <c r="F28" s="395"/>
      <c r="G28" s="395"/>
      <c r="H28" s="395"/>
      <c r="I28" s="459"/>
      <c r="J28" s="394"/>
      <c r="K28" s="394"/>
      <c r="L28" s="394"/>
      <c r="M28" s="53"/>
      <c r="N28" s="394"/>
      <c r="O28" s="394"/>
      <c r="P28" s="426"/>
      <c r="Q28" s="412"/>
      <c r="R28" s="412"/>
      <c r="S28" s="394"/>
      <c r="T28" s="394"/>
    </row>
    <row r="29" spans="1:20" ht="191.25">
      <c r="A29" s="443"/>
      <c r="B29" s="383"/>
      <c r="C29" s="383"/>
      <c r="D29" s="404" t="s">
        <v>281</v>
      </c>
      <c r="E29" s="37" t="s">
        <v>160</v>
      </c>
      <c r="F29" s="37" t="s">
        <v>211</v>
      </c>
      <c r="G29" s="37" t="s">
        <v>96</v>
      </c>
      <c r="H29" s="37" t="s">
        <v>210</v>
      </c>
      <c r="I29" s="39">
        <v>4</v>
      </c>
      <c r="J29" s="39">
        <v>8</v>
      </c>
      <c r="K29" s="37" t="s">
        <v>414</v>
      </c>
      <c r="L29" s="37" t="s">
        <v>415</v>
      </c>
      <c r="M29" s="37"/>
      <c r="N29" s="37" t="s">
        <v>416</v>
      </c>
      <c r="O29" s="38">
        <v>6</v>
      </c>
      <c r="P29" s="38">
        <v>3</v>
      </c>
      <c r="Q29" s="85">
        <v>1186000000</v>
      </c>
      <c r="R29" s="86">
        <v>976986480</v>
      </c>
      <c r="S29" s="39" t="s">
        <v>590</v>
      </c>
      <c r="T29" s="39" t="s">
        <v>589</v>
      </c>
    </row>
    <row r="30" spans="1:20" ht="51.75" customHeight="1">
      <c r="A30" s="443"/>
      <c r="B30" s="383"/>
      <c r="C30" s="383"/>
      <c r="D30" s="394"/>
      <c r="E30" s="37" t="s">
        <v>212</v>
      </c>
      <c r="F30" s="37" t="s">
        <v>24</v>
      </c>
      <c r="G30" s="37" t="s">
        <v>97</v>
      </c>
      <c r="H30" s="37" t="s">
        <v>116</v>
      </c>
      <c r="I30" s="87" t="s">
        <v>25</v>
      </c>
      <c r="J30" s="39" t="s">
        <v>81</v>
      </c>
      <c r="K30" s="404" t="s">
        <v>591</v>
      </c>
      <c r="L30" s="404" t="s">
        <v>592</v>
      </c>
      <c r="M30" s="42"/>
      <c r="N30" s="404" t="s">
        <v>593</v>
      </c>
      <c r="O30" s="39" t="s">
        <v>83</v>
      </c>
      <c r="P30" s="39" t="s">
        <v>318</v>
      </c>
      <c r="Q30" s="385" t="s">
        <v>596</v>
      </c>
      <c r="R30" s="385">
        <v>67600000</v>
      </c>
      <c r="S30" s="404" t="s">
        <v>595</v>
      </c>
      <c r="T30" s="404" t="s">
        <v>594</v>
      </c>
    </row>
    <row r="31" spans="1:20" ht="51.75" customHeight="1">
      <c r="A31" s="443"/>
      <c r="B31" s="383"/>
      <c r="C31" s="383"/>
      <c r="D31" s="404" t="s">
        <v>282</v>
      </c>
      <c r="E31" s="37" t="s">
        <v>159</v>
      </c>
      <c r="F31" s="37" t="s">
        <v>30</v>
      </c>
      <c r="G31" s="37" t="s">
        <v>97</v>
      </c>
      <c r="H31" s="37" t="s">
        <v>116</v>
      </c>
      <c r="I31" s="88" t="s">
        <v>31</v>
      </c>
      <c r="J31" s="39" t="s">
        <v>85</v>
      </c>
      <c r="K31" s="383"/>
      <c r="L31" s="383"/>
      <c r="M31" s="74"/>
      <c r="N31" s="383"/>
      <c r="O31" s="40">
        <v>0.5</v>
      </c>
      <c r="P31" s="40" t="s">
        <v>318</v>
      </c>
      <c r="Q31" s="386"/>
      <c r="R31" s="386"/>
      <c r="S31" s="383"/>
      <c r="T31" s="383"/>
    </row>
    <row r="32" spans="1:20" ht="51">
      <c r="A32" s="443"/>
      <c r="B32" s="383"/>
      <c r="C32" s="383"/>
      <c r="D32" s="394"/>
      <c r="E32" s="37" t="s">
        <v>161</v>
      </c>
      <c r="F32" s="37" t="s">
        <v>26</v>
      </c>
      <c r="G32" s="37" t="s">
        <v>97</v>
      </c>
      <c r="H32" s="37" t="s">
        <v>116</v>
      </c>
      <c r="I32" s="87" t="s">
        <v>27</v>
      </c>
      <c r="J32" s="39" t="s">
        <v>87</v>
      </c>
      <c r="K32" s="383"/>
      <c r="L32" s="383"/>
      <c r="M32" s="74"/>
      <c r="N32" s="383"/>
      <c r="O32" s="58">
        <v>0.09</v>
      </c>
      <c r="P32" s="58" t="s">
        <v>318</v>
      </c>
      <c r="Q32" s="386"/>
      <c r="R32" s="386"/>
      <c r="S32" s="383"/>
      <c r="T32" s="383"/>
    </row>
    <row r="33" spans="1:20" ht="51">
      <c r="A33" s="443"/>
      <c r="B33" s="394"/>
      <c r="C33" s="394"/>
      <c r="D33" s="39" t="s">
        <v>283</v>
      </c>
      <c r="E33" s="37" t="s">
        <v>162</v>
      </c>
      <c r="F33" s="37" t="s">
        <v>28</v>
      </c>
      <c r="G33" s="37" t="s">
        <v>97</v>
      </c>
      <c r="H33" s="37" t="s">
        <v>116</v>
      </c>
      <c r="I33" s="87" t="s">
        <v>29</v>
      </c>
      <c r="J33" s="39" t="s">
        <v>89</v>
      </c>
      <c r="K33" s="394"/>
      <c r="L33" s="394"/>
      <c r="M33" s="53"/>
      <c r="N33" s="394"/>
      <c r="O33" s="40">
        <v>0.57999999999999996</v>
      </c>
      <c r="P33" s="40" t="s">
        <v>318</v>
      </c>
      <c r="Q33" s="412"/>
      <c r="R33" s="412"/>
      <c r="S33" s="394"/>
      <c r="T33" s="394"/>
    </row>
    <row r="34" spans="1:20" ht="342">
      <c r="A34" s="443"/>
      <c r="B34" s="404" t="s">
        <v>264</v>
      </c>
      <c r="C34" s="404" t="s">
        <v>213</v>
      </c>
      <c r="D34" s="39" t="s">
        <v>284</v>
      </c>
      <c r="E34" s="37" t="s">
        <v>167</v>
      </c>
      <c r="F34" s="37" t="s">
        <v>217</v>
      </c>
      <c r="G34" s="37" t="s">
        <v>215</v>
      </c>
      <c r="H34" s="87" t="s">
        <v>216</v>
      </c>
      <c r="I34" s="88" t="s">
        <v>214</v>
      </c>
      <c r="J34" s="40">
        <v>0.8</v>
      </c>
      <c r="K34" s="37" t="s">
        <v>428</v>
      </c>
      <c r="L34" s="37" t="s">
        <v>429</v>
      </c>
      <c r="M34" s="37"/>
      <c r="N34" s="59" t="s">
        <v>430</v>
      </c>
      <c r="O34" s="58">
        <v>0.7</v>
      </c>
      <c r="P34" s="89">
        <v>0.5</v>
      </c>
      <c r="Q34" s="90">
        <v>25750000</v>
      </c>
      <c r="R34" s="91">
        <v>22400000</v>
      </c>
      <c r="S34" s="40" t="s">
        <v>602</v>
      </c>
      <c r="T34" s="53" t="s">
        <v>601</v>
      </c>
    </row>
    <row r="35" spans="1:20" ht="342">
      <c r="A35" s="443"/>
      <c r="B35" s="383"/>
      <c r="C35" s="383"/>
      <c r="D35" s="39" t="s">
        <v>285</v>
      </c>
      <c r="E35" s="37" t="s">
        <v>169</v>
      </c>
      <c r="F35" s="37" t="s">
        <v>32</v>
      </c>
      <c r="G35" s="37" t="s">
        <v>98</v>
      </c>
      <c r="H35" s="37" t="s">
        <v>117</v>
      </c>
      <c r="I35" s="37" t="s">
        <v>49</v>
      </c>
      <c r="J35" s="40">
        <v>1</v>
      </c>
      <c r="K35" s="37" t="s">
        <v>428</v>
      </c>
      <c r="L35" s="37" t="s">
        <v>429</v>
      </c>
      <c r="M35" s="37"/>
      <c r="N35" s="92" t="s">
        <v>430</v>
      </c>
      <c r="O35" s="58">
        <v>0.65</v>
      </c>
      <c r="P35" s="58">
        <v>0.86</v>
      </c>
      <c r="Q35" s="93">
        <v>29046000</v>
      </c>
      <c r="R35" s="94" t="s">
        <v>561</v>
      </c>
      <c r="S35" s="40" t="s">
        <v>605</v>
      </c>
      <c r="T35" s="53" t="s">
        <v>603</v>
      </c>
    </row>
    <row r="36" spans="1:20" ht="15" customHeight="1">
      <c r="A36" s="443"/>
      <c r="B36" s="383"/>
      <c r="C36" s="383"/>
      <c r="D36" s="404" t="s">
        <v>286</v>
      </c>
      <c r="E36" s="379" t="s">
        <v>606</v>
      </c>
      <c r="F36" s="379" t="s">
        <v>218</v>
      </c>
      <c r="G36" s="379" t="s">
        <v>221</v>
      </c>
      <c r="H36" s="379" t="s">
        <v>222</v>
      </c>
      <c r="I36" s="404" t="s">
        <v>187</v>
      </c>
      <c r="J36" s="404" t="s">
        <v>220</v>
      </c>
      <c r="K36" s="404" t="s">
        <v>433</v>
      </c>
      <c r="L36" s="404" t="s">
        <v>434</v>
      </c>
      <c r="M36" s="42"/>
      <c r="N36" s="404" t="s">
        <v>435</v>
      </c>
      <c r="O36" s="408">
        <v>15</v>
      </c>
      <c r="P36" s="408">
        <v>15</v>
      </c>
      <c r="Q36" s="435">
        <v>405652392</v>
      </c>
      <c r="R36" s="435">
        <v>222770997</v>
      </c>
      <c r="S36" s="413" t="s">
        <v>611</v>
      </c>
      <c r="T36" s="413" t="s">
        <v>609</v>
      </c>
    </row>
    <row r="37" spans="1:20">
      <c r="A37" s="443"/>
      <c r="B37" s="383"/>
      <c r="C37" s="383"/>
      <c r="D37" s="383"/>
      <c r="E37" s="380"/>
      <c r="F37" s="380"/>
      <c r="G37" s="380"/>
      <c r="H37" s="380"/>
      <c r="I37" s="383"/>
      <c r="J37" s="383"/>
      <c r="K37" s="383"/>
      <c r="L37" s="383"/>
      <c r="M37" s="74"/>
      <c r="N37" s="383"/>
      <c r="O37" s="409"/>
      <c r="P37" s="409"/>
      <c r="Q37" s="438"/>
      <c r="R37" s="438"/>
      <c r="S37" s="414"/>
      <c r="T37" s="414"/>
    </row>
    <row r="38" spans="1:20">
      <c r="A38" s="443"/>
      <c r="B38" s="383"/>
      <c r="C38" s="383"/>
      <c r="D38" s="394"/>
      <c r="E38" s="395"/>
      <c r="F38" s="395"/>
      <c r="G38" s="395"/>
      <c r="H38" s="395"/>
      <c r="I38" s="394"/>
      <c r="J38" s="394"/>
      <c r="K38" s="394"/>
      <c r="L38" s="394"/>
      <c r="M38" s="53"/>
      <c r="N38" s="394"/>
      <c r="O38" s="410"/>
      <c r="P38" s="410"/>
      <c r="Q38" s="436"/>
      <c r="R38" s="436"/>
      <c r="S38" s="415"/>
      <c r="T38" s="415"/>
    </row>
    <row r="39" spans="1:20" ht="342">
      <c r="A39" s="443"/>
      <c r="B39" s="383"/>
      <c r="C39" s="383"/>
      <c r="D39" s="39" t="s">
        <v>287</v>
      </c>
      <c r="E39" s="37" t="s">
        <v>223</v>
      </c>
      <c r="F39" s="37" t="s">
        <v>224</v>
      </c>
      <c r="G39" s="37" t="s">
        <v>98</v>
      </c>
      <c r="H39" s="37" t="s">
        <v>225</v>
      </c>
      <c r="I39" s="39" t="s">
        <v>187</v>
      </c>
      <c r="J39" s="39">
        <v>12</v>
      </c>
      <c r="K39" s="37" t="s">
        <v>428</v>
      </c>
      <c r="L39" s="37" t="s">
        <v>429</v>
      </c>
      <c r="M39" s="37"/>
      <c r="N39" s="59" t="s">
        <v>430</v>
      </c>
      <c r="O39" s="38">
        <v>12</v>
      </c>
      <c r="P39" s="38">
        <v>6</v>
      </c>
      <c r="Q39" s="94" t="s">
        <v>617</v>
      </c>
      <c r="R39" s="95">
        <v>31680000</v>
      </c>
      <c r="S39" s="39" t="s">
        <v>616</v>
      </c>
      <c r="T39" s="53" t="s">
        <v>614</v>
      </c>
    </row>
    <row r="40" spans="1:20" ht="382.5">
      <c r="A40" s="443"/>
      <c r="B40" s="383"/>
      <c r="C40" s="383"/>
      <c r="D40" s="39" t="s">
        <v>288</v>
      </c>
      <c r="E40" s="37" t="s">
        <v>227</v>
      </c>
      <c r="F40" s="37" t="s">
        <v>226</v>
      </c>
      <c r="G40" s="37" t="s">
        <v>98</v>
      </c>
      <c r="H40" s="37" t="s">
        <v>225</v>
      </c>
      <c r="I40" s="39" t="s">
        <v>187</v>
      </c>
      <c r="J40" s="40">
        <v>1</v>
      </c>
      <c r="K40" s="60" t="s">
        <v>428</v>
      </c>
      <c r="L40" s="60" t="s">
        <v>439</v>
      </c>
      <c r="M40" s="60"/>
      <c r="N40" s="59" t="s">
        <v>440</v>
      </c>
      <c r="O40" s="96">
        <v>0.6</v>
      </c>
      <c r="P40" s="96">
        <v>0.7</v>
      </c>
      <c r="Q40" s="98" t="s">
        <v>622</v>
      </c>
      <c r="R40" s="99">
        <v>43190000</v>
      </c>
      <c r="S40" s="97" t="s">
        <v>621</v>
      </c>
      <c r="T40" s="53" t="s">
        <v>620</v>
      </c>
    </row>
    <row r="41" spans="1:20" ht="51.75" customHeight="1">
      <c r="A41" s="443"/>
      <c r="B41" s="383"/>
      <c r="C41" s="383"/>
      <c r="D41" s="404" t="s">
        <v>289</v>
      </c>
      <c r="E41" s="379" t="s">
        <v>236</v>
      </c>
      <c r="F41" s="37" t="s">
        <v>228</v>
      </c>
      <c r="G41" s="37" t="s">
        <v>229</v>
      </c>
      <c r="H41" s="37" t="s">
        <v>230</v>
      </c>
      <c r="I41" s="39">
        <v>1</v>
      </c>
      <c r="J41" s="39">
        <v>12</v>
      </c>
      <c r="K41" s="418" t="s">
        <v>444</v>
      </c>
      <c r="L41" s="418" t="s">
        <v>445</v>
      </c>
      <c r="M41" s="112"/>
      <c r="N41" s="416" t="s">
        <v>446</v>
      </c>
      <c r="O41" s="38">
        <v>12</v>
      </c>
      <c r="P41" s="38">
        <v>12</v>
      </c>
      <c r="Q41" s="460">
        <v>106571580996</v>
      </c>
      <c r="R41" s="460">
        <v>47709283071</v>
      </c>
      <c r="S41" s="404" t="s">
        <v>626</v>
      </c>
      <c r="T41" s="404" t="s">
        <v>627</v>
      </c>
    </row>
    <row r="42" spans="1:20" ht="76.5">
      <c r="A42" s="443"/>
      <c r="B42" s="383"/>
      <c r="C42" s="383"/>
      <c r="D42" s="394"/>
      <c r="E42" s="395"/>
      <c r="F42" s="37" t="s">
        <v>43</v>
      </c>
      <c r="G42" s="37" t="s">
        <v>99</v>
      </c>
      <c r="H42" s="37" t="s">
        <v>118</v>
      </c>
      <c r="I42" s="39" t="s">
        <v>45</v>
      </c>
      <c r="J42" s="39" t="s">
        <v>42</v>
      </c>
      <c r="K42" s="419"/>
      <c r="L42" s="419"/>
      <c r="M42" s="113"/>
      <c r="N42" s="417"/>
      <c r="O42" s="38">
        <v>1</v>
      </c>
      <c r="P42" s="38">
        <v>1</v>
      </c>
      <c r="Q42" s="461"/>
      <c r="R42" s="461"/>
      <c r="S42" s="394"/>
      <c r="T42" s="394"/>
    </row>
    <row r="43" spans="1:20">
      <c r="A43" s="443"/>
      <c r="B43" s="383"/>
      <c r="C43" s="383"/>
      <c r="D43" s="404" t="s">
        <v>290</v>
      </c>
      <c r="E43" s="379" t="s">
        <v>235</v>
      </c>
      <c r="F43" s="379" t="s">
        <v>33</v>
      </c>
      <c r="G43" s="379" t="s">
        <v>99</v>
      </c>
      <c r="H43" s="379" t="s">
        <v>118</v>
      </c>
      <c r="I43" s="379" t="s">
        <v>44</v>
      </c>
      <c r="J43" s="404" t="s">
        <v>42</v>
      </c>
      <c r="K43" s="418" t="s">
        <v>444</v>
      </c>
      <c r="L43" s="418" t="s">
        <v>445</v>
      </c>
      <c r="M43" s="112"/>
      <c r="N43" s="416" t="s">
        <v>446</v>
      </c>
      <c r="O43" s="404" t="s">
        <v>465</v>
      </c>
      <c r="P43" s="404" t="s">
        <v>465</v>
      </c>
      <c r="Q43" s="385" t="s">
        <v>629</v>
      </c>
      <c r="R43" s="385" t="s">
        <v>561</v>
      </c>
      <c r="S43" s="404" t="s">
        <v>628</v>
      </c>
      <c r="T43" s="426" t="s">
        <v>630</v>
      </c>
    </row>
    <row r="44" spans="1:20">
      <c r="A44" s="443"/>
      <c r="B44" s="383"/>
      <c r="C44" s="383"/>
      <c r="D44" s="394"/>
      <c r="E44" s="395"/>
      <c r="F44" s="395"/>
      <c r="G44" s="395"/>
      <c r="H44" s="395"/>
      <c r="I44" s="395"/>
      <c r="J44" s="394"/>
      <c r="K44" s="419"/>
      <c r="L44" s="419"/>
      <c r="M44" s="113"/>
      <c r="N44" s="417"/>
      <c r="O44" s="394"/>
      <c r="P44" s="394"/>
      <c r="Q44" s="412"/>
      <c r="R44" s="412"/>
      <c r="S44" s="394"/>
      <c r="T44" s="426"/>
    </row>
    <row r="45" spans="1:20" ht="15" customHeight="1">
      <c r="A45" s="443"/>
      <c r="B45" s="383"/>
      <c r="C45" s="383"/>
      <c r="D45" s="404" t="s">
        <v>291</v>
      </c>
      <c r="E45" s="379" t="s">
        <v>231</v>
      </c>
      <c r="F45" s="379" t="s">
        <v>232</v>
      </c>
      <c r="G45" s="379" t="s">
        <v>99</v>
      </c>
      <c r="H45" s="379" t="s">
        <v>125</v>
      </c>
      <c r="I45" s="379" t="s">
        <v>48</v>
      </c>
      <c r="J45" s="404" t="s">
        <v>42</v>
      </c>
      <c r="K45" s="404" t="s">
        <v>444</v>
      </c>
      <c r="L45" s="404" t="s">
        <v>449</v>
      </c>
      <c r="M45" s="42"/>
      <c r="N45" s="422" t="s">
        <v>450</v>
      </c>
      <c r="O45" s="372">
        <v>1</v>
      </c>
      <c r="P45" s="372">
        <v>1</v>
      </c>
      <c r="Q45" s="435">
        <v>20600000</v>
      </c>
      <c r="R45" s="435" t="s">
        <v>561</v>
      </c>
      <c r="S45" s="404" t="s">
        <v>634</v>
      </c>
      <c r="T45" s="426" t="s">
        <v>635</v>
      </c>
    </row>
    <row r="46" spans="1:20">
      <c r="A46" s="443"/>
      <c r="B46" s="383"/>
      <c r="C46" s="383"/>
      <c r="D46" s="394"/>
      <c r="E46" s="395"/>
      <c r="F46" s="395"/>
      <c r="G46" s="395"/>
      <c r="H46" s="395"/>
      <c r="I46" s="395"/>
      <c r="J46" s="394"/>
      <c r="K46" s="394"/>
      <c r="L46" s="394"/>
      <c r="M46" s="53"/>
      <c r="N46" s="423"/>
      <c r="O46" s="411"/>
      <c r="P46" s="411"/>
      <c r="Q46" s="436"/>
      <c r="R46" s="436"/>
      <c r="S46" s="394"/>
      <c r="T46" s="426"/>
    </row>
    <row r="47" spans="1:20" ht="382.5">
      <c r="A47" s="443"/>
      <c r="B47" s="383"/>
      <c r="C47" s="383"/>
      <c r="D47" s="39" t="s">
        <v>292</v>
      </c>
      <c r="E47" s="37" t="s">
        <v>233</v>
      </c>
      <c r="F47" s="37" t="s">
        <v>34</v>
      </c>
      <c r="G47" s="37" t="s">
        <v>99</v>
      </c>
      <c r="H47" s="37" t="s">
        <v>234</v>
      </c>
      <c r="I47" s="37" t="s">
        <v>47</v>
      </c>
      <c r="J47" s="39" t="s">
        <v>42</v>
      </c>
      <c r="K47" s="60" t="s">
        <v>428</v>
      </c>
      <c r="L47" s="60" t="s">
        <v>439</v>
      </c>
      <c r="M47" s="60"/>
      <c r="N47" s="59" t="s">
        <v>440</v>
      </c>
      <c r="O47" s="38">
        <v>1</v>
      </c>
      <c r="P47" s="38">
        <v>1</v>
      </c>
      <c r="Q47" s="98" t="s">
        <v>622</v>
      </c>
      <c r="R47" s="99">
        <v>43190000</v>
      </c>
      <c r="S47" s="97" t="s">
        <v>621</v>
      </c>
      <c r="T47" s="53" t="s">
        <v>620</v>
      </c>
    </row>
    <row r="48" spans="1:20" ht="26.25" customHeight="1">
      <c r="A48" s="443"/>
      <c r="B48" s="383"/>
      <c r="C48" s="383"/>
      <c r="D48" s="404" t="s">
        <v>293</v>
      </c>
      <c r="E48" s="379" t="s">
        <v>170</v>
      </c>
      <c r="F48" s="37" t="s">
        <v>237</v>
      </c>
      <c r="G48" s="37" t="s">
        <v>239</v>
      </c>
      <c r="H48" s="37" t="s">
        <v>238</v>
      </c>
      <c r="I48" s="39" t="s">
        <v>187</v>
      </c>
      <c r="J48" s="40">
        <v>1</v>
      </c>
      <c r="K48" s="404" t="s">
        <v>384</v>
      </c>
      <c r="L48" s="404" t="s">
        <v>637</v>
      </c>
      <c r="M48" s="42"/>
      <c r="N48" s="404" t="s">
        <v>638</v>
      </c>
      <c r="O48" s="38">
        <v>1</v>
      </c>
      <c r="P48" s="38">
        <v>1</v>
      </c>
      <c r="Q48" s="435" t="s">
        <v>644</v>
      </c>
      <c r="R48" s="435" t="s">
        <v>645</v>
      </c>
      <c r="S48" s="404" t="s">
        <v>643</v>
      </c>
      <c r="T48" s="404" t="s">
        <v>641</v>
      </c>
    </row>
    <row r="49" spans="1:20" ht="76.5">
      <c r="A49" s="443"/>
      <c r="B49" s="383"/>
      <c r="C49" s="383"/>
      <c r="D49" s="394"/>
      <c r="E49" s="395"/>
      <c r="F49" s="37" t="s">
        <v>127</v>
      </c>
      <c r="G49" s="37" t="s">
        <v>99</v>
      </c>
      <c r="H49" s="37" t="s">
        <v>118</v>
      </c>
      <c r="I49" s="37" t="s">
        <v>46</v>
      </c>
      <c r="J49" s="39" t="s">
        <v>42</v>
      </c>
      <c r="K49" s="394"/>
      <c r="L49" s="394"/>
      <c r="M49" s="53"/>
      <c r="N49" s="394"/>
      <c r="O49" s="38" t="s">
        <v>456</v>
      </c>
      <c r="P49" s="38" t="s">
        <v>318</v>
      </c>
      <c r="Q49" s="436"/>
      <c r="R49" s="436"/>
      <c r="S49" s="394"/>
      <c r="T49" s="394"/>
    </row>
    <row r="50" spans="1:20" ht="63.75" customHeight="1">
      <c r="A50" s="443"/>
      <c r="B50" s="383"/>
      <c r="C50" s="383"/>
      <c r="D50" s="404" t="s">
        <v>294</v>
      </c>
      <c r="E50" s="379" t="s">
        <v>168</v>
      </c>
      <c r="F50" s="379" t="s">
        <v>240</v>
      </c>
      <c r="G50" s="379" t="s">
        <v>241</v>
      </c>
      <c r="H50" s="379" t="s">
        <v>242</v>
      </c>
      <c r="I50" s="404">
        <v>1</v>
      </c>
      <c r="J50" s="404" t="s">
        <v>244</v>
      </c>
      <c r="K50" s="60" t="s">
        <v>459</v>
      </c>
      <c r="L50" s="60" t="s">
        <v>460</v>
      </c>
      <c r="M50" s="60"/>
      <c r="N50" s="60" t="s">
        <v>461</v>
      </c>
      <c r="O50" s="372">
        <v>5</v>
      </c>
      <c r="P50" s="372">
        <v>5</v>
      </c>
      <c r="Q50" s="435" t="s">
        <v>651</v>
      </c>
      <c r="R50" s="435" t="s">
        <v>652</v>
      </c>
      <c r="S50" s="404" t="s">
        <v>650</v>
      </c>
      <c r="T50" s="404" t="s">
        <v>648</v>
      </c>
    </row>
    <row r="51" spans="1:20" ht="115.5" customHeight="1">
      <c r="A51" s="443"/>
      <c r="B51" s="383"/>
      <c r="C51" s="383"/>
      <c r="D51" s="394"/>
      <c r="E51" s="395"/>
      <c r="F51" s="395"/>
      <c r="G51" s="395"/>
      <c r="H51" s="395"/>
      <c r="I51" s="394"/>
      <c r="J51" s="394"/>
      <c r="K51" s="37" t="s">
        <v>462</v>
      </c>
      <c r="L51" s="37" t="s">
        <v>463</v>
      </c>
      <c r="M51" s="37"/>
      <c r="N51" s="37" t="s">
        <v>464</v>
      </c>
      <c r="O51" s="411"/>
      <c r="P51" s="411"/>
      <c r="Q51" s="436"/>
      <c r="R51" s="436"/>
      <c r="S51" s="394"/>
      <c r="T51" s="394"/>
    </row>
    <row r="52" spans="1:20" ht="255">
      <c r="A52" s="443"/>
      <c r="B52" s="394"/>
      <c r="C52" s="394"/>
      <c r="D52" s="404" t="s">
        <v>295</v>
      </c>
      <c r="E52" s="379" t="s">
        <v>171</v>
      </c>
      <c r="F52" s="379" t="s">
        <v>245</v>
      </c>
      <c r="G52" s="379" t="s">
        <v>246</v>
      </c>
      <c r="H52" s="379" t="s">
        <v>247</v>
      </c>
      <c r="I52" s="404" t="s">
        <v>187</v>
      </c>
      <c r="J52" s="375">
        <v>1</v>
      </c>
      <c r="K52" s="37" t="s">
        <v>467</v>
      </c>
      <c r="L52" s="37" t="s">
        <v>468</v>
      </c>
      <c r="M52" s="37"/>
      <c r="N52" s="37" t="s">
        <v>469</v>
      </c>
      <c r="O52" s="404" t="s">
        <v>465</v>
      </c>
      <c r="P52" s="404" t="s">
        <v>465</v>
      </c>
      <c r="Q52" s="385" t="s">
        <v>655</v>
      </c>
      <c r="R52" s="464">
        <v>23220000</v>
      </c>
      <c r="S52" s="375" t="s">
        <v>654</v>
      </c>
      <c r="T52" s="426" t="s">
        <v>656</v>
      </c>
    </row>
    <row r="53" spans="1:20" ht="102.75" customHeight="1">
      <c r="A53" s="443"/>
      <c r="B53" s="74" t="s">
        <v>264</v>
      </c>
      <c r="C53" s="74" t="s">
        <v>213</v>
      </c>
      <c r="D53" s="394"/>
      <c r="E53" s="395"/>
      <c r="F53" s="395"/>
      <c r="G53" s="395"/>
      <c r="H53" s="395"/>
      <c r="I53" s="394"/>
      <c r="J53" s="392"/>
      <c r="K53" s="37" t="s">
        <v>428</v>
      </c>
      <c r="L53" s="37" t="s">
        <v>429</v>
      </c>
      <c r="M53" s="37"/>
      <c r="N53" s="37" t="s">
        <v>470</v>
      </c>
      <c r="O53" s="394"/>
      <c r="P53" s="394"/>
      <c r="Q53" s="412"/>
      <c r="R53" s="465"/>
      <c r="S53" s="392"/>
      <c r="T53" s="426"/>
    </row>
    <row r="54" spans="1:20" ht="63.75" customHeight="1">
      <c r="A54" s="443"/>
      <c r="B54" s="404" t="s">
        <v>265</v>
      </c>
      <c r="C54" s="404" t="s">
        <v>213</v>
      </c>
      <c r="D54" s="404" t="s">
        <v>296</v>
      </c>
      <c r="E54" s="466" t="s">
        <v>248</v>
      </c>
      <c r="F54" s="37" t="s">
        <v>126</v>
      </c>
      <c r="G54" s="37" t="s">
        <v>100</v>
      </c>
      <c r="H54" s="37" t="s">
        <v>108</v>
      </c>
      <c r="I54" s="37" t="s">
        <v>37</v>
      </c>
      <c r="J54" s="39" t="s">
        <v>90</v>
      </c>
      <c r="K54" s="404" t="s">
        <v>428</v>
      </c>
      <c r="L54" s="404" t="s">
        <v>439</v>
      </c>
      <c r="M54" s="42"/>
      <c r="N54" s="404" t="s">
        <v>472</v>
      </c>
      <c r="O54" s="38">
        <v>0.4</v>
      </c>
      <c r="P54" s="38" t="s">
        <v>318</v>
      </c>
      <c r="Q54" s="385" t="s">
        <v>662</v>
      </c>
      <c r="R54" s="385" t="s">
        <v>663</v>
      </c>
      <c r="S54" s="404" t="s">
        <v>661</v>
      </c>
      <c r="T54" s="404" t="s">
        <v>659</v>
      </c>
    </row>
    <row r="55" spans="1:20">
      <c r="A55" s="443"/>
      <c r="B55" s="383"/>
      <c r="C55" s="383"/>
      <c r="D55" s="383"/>
      <c r="E55" s="467"/>
      <c r="F55" s="379" t="s">
        <v>35</v>
      </c>
      <c r="G55" s="379" t="s">
        <v>100</v>
      </c>
      <c r="H55" s="379" t="s">
        <v>118</v>
      </c>
      <c r="I55" s="379" t="s">
        <v>36</v>
      </c>
      <c r="J55" s="404" t="s">
        <v>90</v>
      </c>
      <c r="K55" s="394"/>
      <c r="L55" s="394"/>
      <c r="M55" s="53"/>
      <c r="N55" s="394"/>
      <c r="O55" s="462">
        <v>0.15</v>
      </c>
      <c r="P55" s="462" t="s">
        <v>318</v>
      </c>
      <c r="Q55" s="438"/>
      <c r="R55" s="438"/>
      <c r="S55" s="383"/>
      <c r="T55" s="383"/>
    </row>
    <row r="56" spans="1:20">
      <c r="A56" s="443"/>
      <c r="B56" s="383"/>
      <c r="C56" s="383"/>
      <c r="D56" s="394"/>
      <c r="E56" s="468"/>
      <c r="F56" s="395"/>
      <c r="G56" s="395"/>
      <c r="H56" s="395"/>
      <c r="I56" s="395"/>
      <c r="J56" s="394"/>
      <c r="K56" s="404" t="s">
        <v>473</v>
      </c>
      <c r="L56" s="404" t="s">
        <v>474</v>
      </c>
      <c r="M56" s="42"/>
      <c r="N56" s="404" t="s">
        <v>475</v>
      </c>
      <c r="O56" s="463"/>
      <c r="P56" s="463"/>
      <c r="Q56" s="436"/>
      <c r="R56" s="436"/>
      <c r="S56" s="394"/>
      <c r="T56" s="394"/>
    </row>
    <row r="57" spans="1:20" ht="63.75">
      <c r="A57" s="443"/>
      <c r="B57" s="394"/>
      <c r="C57" s="383"/>
      <c r="D57" s="39" t="s">
        <v>297</v>
      </c>
      <c r="E57" s="101" t="s">
        <v>249</v>
      </c>
      <c r="F57" s="37" t="s">
        <v>38</v>
      </c>
      <c r="G57" s="37" t="s">
        <v>101</v>
      </c>
      <c r="H57" s="37" t="s">
        <v>119</v>
      </c>
      <c r="I57" s="37" t="s">
        <v>39</v>
      </c>
      <c r="J57" s="39" t="s">
        <v>41</v>
      </c>
      <c r="K57" s="394"/>
      <c r="L57" s="394"/>
      <c r="M57" s="53"/>
      <c r="N57" s="394"/>
      <c r="O57" s="61" t="s">
        <v>465</v>
      </c>
      <c r="P57" s="61" t="s">
        <v>465</v>
      </c>
      <c r="Q57" s="81" t="s">
        <v>655</v>
      </c>
      <c r="R57" s="81">
        <v>22400000</v>
      </c>
      <c r="S57" s="61" t="s">
        <v>665</v>
      </c>
      <c r="T57" s="53" t="s">
        <v>601</v>
      </c>
    </row>
    <row r="58" spans="1:20" ht="140.25">
      <c r="A58" s="443"/>
      <c r="B58" s="404" t="s">
        <v>266</v>
      </c>
      <c r="C58" s="404" t="s">
        <v>128</v>
      </c>
      <c r="D58" s="39" t="s">
        <v>298</v>
      </c>
      <c r="E58" s="37" t="s">
        <v>666</v>
      </c>
      <c r="F58" s="37" t="s">
        <v>53</v>
      </c>
      <c r="G58" s="37" t="s">
        <v>102</v>
      </c>
      <c r="H58" s="37" t="s">
        <v>120</v>
      </c>
      <c r="I58" s="42" t="s">
        <v>50</v>
      </c>
      <c r="J58" s="42" t="s">
        <v>52</v>
      </c>
      <c r="K58" s="37" t="s">
        <v>477</v>
      </c>
      <c r="L58" s="37" t="s">
        <v>478</v>
      </c>
      <c r="M58" s="37"/>
      <c r="N58" s="37" t="s">
        <v>479</v>
      </c>
      <c r="O58" s="62">
        <v>0.95</v>
      </c>
      <c r="P58" s="62">
        <v>0.95</v>
      </c>
      <c r="Q58" s="102" t="s">
        <v>668</v>
      </c>
      <c r="R58" s="102" t="s">
        <v>669</v>
      </c>
      <c r="S58" s="50" t="s">
        <v>667</v>
      </c>
      <c r="T58" s="50" t="s">
        <v>670</v>
      </c>
    </row>
    <row r="59" spans="1:20" ht="204">
      <c r="A59" s="443"/>
      <c r="B59" s="383"/>
      <c r="C59" s="383"/>
      <c r="D59" s="404" t="s">
        <v>299</v>
      </c>
      <c r="E59" s="466" t="s">
        <v>172</v>
      </c>
      <c r="F59" s="37" t="s">
        <v>54</v>
      </c>
      <c r="G59" s="37" t="s">
        <v>102</v>
      </c>
      <c r="H59" s="37" t="s">
        <v>120</v>
      </c>
      <c r="I59" s="38" t="s">
        <v>50</v>
      </c>
      <c r="J59" s="39" t="s">
        <v>52</v>
      </c>
      <c r="K59" s="37" t="s">
        <v>482</v>
      </c>
      <c r="L59" s="37" t="s">
        <v>483</v>
      </c>
      <c r="M59" s="37"/>
      <c r="N59" s="37" t="s">
        <v>484</v>
      </c>
      <c r="O59" s="38">
        <v>1</v>
      </c>
      <c r="P59" s="38">
        <v>1</v>
      </c>
      <c r="Q59" s="464" t="s">
        <v>675</v>
      </c>
      <c r="R59" s="469" t="s">
        <v>676</v>
      </c>
      <c r="S59" s="404" t="s">
        <v>674</v>
      </c>
      <c r="T59" s="404" t="s">
        <v>673</v>
      </c>
    </row>
    <row r="60" spans="1:20" ht="204">
      <c r="A60" s="443"/>
      <c r="B60" s="383"/>
      <c r="C60" s="383"/>
      <c r="D60" s="394"/>
      <c r="E60" s="468"/>
      <c r="F60" s="37" t="s">
        <v>55</v>
      </c>
      <c r="G60" s="37" t="s">
        <v>102</v>
      </c>
      <c r="H60" s="37" t="s">
        <v>120</v>
      </c>
      <c r="I60" s="38" t="s">
        <v>50</v>
      </c>
      <c r="J60" s="39" t="s">
        <v>52</v>
      </c>
      <c r="K60" s="37" t="s">
        <v>482</v>
      </c>
      <c r="L60" s="37" t="s">
        <v>483</v>
      </c>
      <c r="M60" s="37"/>
      <c r="N60" s="37" t="s">
        <v>484</v>
      </c>
      <c r="O60" s="38">
        <v>1</v>
      </c>
      <c r="P60" s="38">
        <v>1</v>
      </c>
      <c r="Q60" s="461"/>
      <c r="R60" s="461"/>
      <c r="S60" s="394"/>
      <c r="T60" s="394"/>
    </row>
    <row r="61" spans="1:20" ht="204">
      <c r="A61" s="443"/>
      <c r="B61" s="383"/>
      <c r="C61" s="383"/>
      <c r="D61" s="404" t="s">
        <v>300</v>
      </c>
      <c r="E61" s="466" t="s">
        <v>174</v>
      </c>
      <c r="F61" s="37" t="s">
        <v>129</v>
      </c>
      <c r="G61" s="37" t="s">
        <v>103</v>
      </c>
      <c r="H61" s="37" t="s">
        <v>250</v>
      </c>
      <c r="I61" s="37" t="s">
        <v>677</v>
      </c>
      <c r="J61" s="39" t="s">
        <v>92</v>
      </c>
      <c r="K61" s="37" t="s">
        <v>482</v>
      </c>
      <c r="L61" s="37" t="s">
        <v>483</v>
      </c>
      <c r="M61" s="37"/>
      <c r="N61" s="37" t="s">
        <v>484</v>
      </c>
      <c r="O61" s="39" t="s">
        <v>465</v>
      </c>
      <c r="P61" s="39" t="s">
        <v>465</v>
      </c>
      <c r="Q61" s="464">
        <v>363307447</v>
      </c>
      <c r="R61" s="464">
        <v>73250000</v>
      </c>
      <c r="S61" s="404" t="s">
        <v>679</v>
      </c>
      <c r="T61" s="404" t="s">
        <v>678</v>
      </c>
    </row>
    <row r="62" spans="1:20" ht="204">
      <c r="A62" s="443"/>
      <c r="B62" s="383"/>
      <c r="C62" s="383"/>
      <c r="D62" s="394"/>
      <c r="E62" s="468"/>
      <c r="F62" s="37" t="s">
        <v>56</v>
      </c>
      <c r="G62" s="37" t="s">
        <v>103</v>
      </c>
      <c r="H62" s="37" t="s">
        <v>250</v>
      </c>
      <c r="I62" s="37" t="s">
        <v>680</v>
      </c>
      <c r="J62" s="39" t="s">
        <v>92</v>
      </c>
      <c r="K62" s="37" t="s">
        <v>482</v>
      </c>
      <c r="L62" s="37" t="s">
        <v>483</v>
      </c>
      <c r="M62" s="37"/>
      <c r="N62" s="37" t="s">
        <v>484</v>
      </c>
      <c r="O62" s="39" t="s">
        <v>465</v>
      </c>
      <c r="P62" s="39" t="s">
        <v>465</v>
      </c>
      <c r="Q62" s="465"/>
      <c r="R62" s="465"/>
      <c r="S62" s="383"/>
      <c r="T62" s="394"/>
    </row>
    <row r="63" spans="1:20" ht="242.25">
      <c r="A63" s="443"/>
      <c r="B63" s="383"/>
      <c r="C63" s="383"/>
      <c r="D63" s="39" t="s">
        <v>301</v>
      </c>
      <c r="E63" s="101" t="s">
        <v>251</v>
      </c>
      <c r="F63" s="103" t="s">
        <v>252</v>
      </c>
      <c r="G63" s="37" t="s">
        <v>255</v>
      </c>
      <c r="H63" s="37" t="s">
        <v>254</v>
      </c>
      <c r="I63" s="38">
        <v>0</v>
      </c>
      <c r="J63" s="39">
        <v>8</v>
      </c>
      <c r="K63" s="39" t="s">
        <v>681</v>
      </c>
      <c r="L63" s="39" t="s">
        <v>682</v>
      </c>
      <c r="M63" s="39"/>
      <c r="N63" s="39" t="s">
        <v>683</v>
      </c>
      <c r="O63" s="38">
        <v>1</v>
      </c>
      <c r="P63" s="38">
        <v>1</v>
      </c>
      <c r="Q63" s="81" t="s">
        <v>688</v>
      </c>
      <c r="R63" s="81" t="s">
        <v>688</v>
      </c>
      <c r="S63" s="39" t="s">
        <v>687</v>
      </c>
      <c r="T63" s="39" t="s">
        <v>685</v>
      </c>
    </row>
    <row r="64" spans="1:20" ht="153">
      <c r="A64" s="443"/>
      <c r="B64" s="394"/>
      <c r="C64" s="383"/>
      <c r="D64" s="42" t="s">
        <v>302</v>
      </c>
      <c r="E64" s="101" t="s">
        <v>173</v>
      </c>
      <c r="F64" s="103" t="s">
        <v>253</v>
      </c>
      <c r="G64" s="103" t="s">
        <v>256</v>
      </c>
      <c r="H64" s="103" t="s">
        <v>257</v>
      </c>
      <c r="I64" s="38" t="s">
        <v>50</v>
      </c>
      <c r="J64" s="39">
        <v>30</v>
      </c>
      <c r="K64" s="39" t="s">
        <v>689</v>
      </c>
      <c r="L64" s="39" t="s">
        <v>690</v>
      </c>
      <c r="M64" s="39"/>
      <c r="N64" s="37" t="s">
        <v>691</v>
      </c>
      <c r="O64" s="38">
        <v>3</v>
      </c>
      <c r="P64" s="38">
        <v>3</v>
      </c>
      <c r="Q64" s="82">
        <v>15000000</v>
      </c>
      <c r="R64" s="82">
        <v>10800000</v>
      </c>
      <c r="S64" s="39" t="s">
        <v>695</v>
      </c>
      <c r="T64" s="53" t="s">
        <v>696</v>
      </c>
    </row>
    <row r="65" spans="1:20" ht="15" customHeight="1">
      <c r="A65" s="443"/>
      <c r="B65" s="404" t="s">
        <v>267</v>
      </c>
      <c r="C65" s="404" t="s">
        <v>130</v>
      </c>
      <c r="D65" s="404" t="s">
        <v>303</v>
      </c>
      <c r="E65" s="379" t="s">
        <v>258</v>
      </c>
      <c r="F65" s="379" t="s">
        <v>131</v>
      </c>
      <c r="G65" s="379" t="s">
        <v>104</v>
      </c>
      <c r="H65" s="379" t="s">
        <v>109</v>
      </c>
      <c r="I65" s="372" t="s">
        <v>50</v>
      </c>
      <c r="J65" s="404" t="s">
        <v>95</v>
      </c>
      <c r="K65" s="404" t="s">
        <v>490</v>
      </c>
      <c r="L65" s="404" t="s">
        <v>491</v>
      </c>
      <c r="M65" s="42"/>
      <c r="N65" s="404" t="s">
        <v>697</v>
      </c>
      <c r="O65" s="404" t="s">
        <v>465</v>
      </c>
      <c r="P65" s="404" t="s">
        <v>465</v>
      </c>
      <c r="Q65" s="385" t="s">
        <v>703</v>
      </c>
      <c r="R65" s="385">
        <v>185210909</v>
      </c>
      <c r="S65" s="404" t="s">
        <v>702</v>
      </c>
      <c r="T65" s="404" t="s">
        <v>700</v>
      </c>
    </row>
    <row r="66" spans="1:20">
      <c r="A66" s="443"/>
      <c r="B66" s="383"/>
      <c r="C66" s="383"/>
      <c r="D66" s="394"/>
      <c r="E66" s="395"/>
      <c r="F66" s="395"/>
      <c r="G66" s="395"/>
      <c r="H66" s="395"/>
      <c r="I66" s="411"/>
      <c r="J66" s="394"/>
      <c r="K66" s="383"/>
      <c r="L66" s="383"/>
      <c r="M66" s="74"/>
      <c r="N66" s="383"/>
      <c r="O66" s="394"/>
      <c r="P66" s="394"/>
      <c r="Q66" s="386"/>
      <c r="R66" s="386"/>
      <c r="S66" s="383"/>
      <c r="T66" s="383"/>
    </row>
    <row r="67" spans="1:20" ht="38.25">
      <c r="A67" s="443"/>
      <c r="B67" s="383"/>
      <c r="C67" s="383"/>
      <c r="D67" s="404" t="s">
        <v>304</v>
      </c>
      <c r="E67" s="379" t="s">
        <v>178</v>
      </c>
      <c r="F67" s="37" t="s">
        <v>93</v>
      </c>
      <c r="G67" s="37" t="s">
        <v>104</v>
      </c>
      <c r="H67" s="37" t="s">
        <v>109</v>
      </c>
      <c r="I67" s="38" t="s">
        <v>50</v>
      </c>
      <c r="J67" s="39" t="s">
        <v>95</v>
      </c>
      <c r="K67" s="383"/>
      <c r="L67" s="383"/>
      <c r="M67" s="74"/>
      <c r="N67" s="383"/>
      <c r="O67" s="39" t="s">
        <v>465</v>
      </c>
      <c r="P67" s="39" t="s">
        <v>465</v>
      </c>
      <c r="Q67" s="386"/>
      <c r="R67" s="386"/>
      <c r="S67" s="383"/>
      <c r="T67" s="383"/>
    </row>
    <row r="68" spans="1:20" ht="25.5">
      <c r="A68" s="443"/>
      <c r="B68" s="383"/>
      <c r="C68" s="383"/>
      <c r="D68" s="394"/>
      <c r="E68" s="395"/>
      <c r="F68" s="37" t="s">
        <v>132</v>
      </c>
      <c r="G68" s="37" t="s">
        <v>104</v>
      </c>
      <c r="H68" s="37" t="s">
        <v>109</v>
      </c>
      <c r="I68" s="38" t="s">
        <v>50</v>
      </c>
      <c r="J68" s="39" t="s">
        <v>95</v>
      </c>
      <c r="K68" s="383"/>
      <c r="L68" s="383"/>
      <c r="M68" s="74"/>
      <c r="N68" s="383"/>
      <c r="O68" s="39" t="s">
        <v>465</v>
      </c>
      <c r="P68" s="39" t="s">
        <v>465</v>
      </c>
      <c r="Q68" s="386"/>
      <c r="R68" s="386"/>
      <c r="S68" s="383"/>
      <c r="T68" s="383"/>
    </row>
    <row r="69" spans="1:20" ht="39" thickBot="1">
      <c r="A69" s="444"/>
      <c r="B69" s="384"/>
      <c r="C69" s="384"/>
      <c r="D69" s="66" t="s">
        <v>305</v>
      </c>
      <c r="E69" s="43" t="s">
        <v>177</v>
      </c>
      <c r="F69" s="43" t="s">
        <v>176</v>
      </c>
      <c r="G69" s="43" t="s">
        <v>104</v>
      </c>
      <c r="H69" s="43" t="s">
        <v>109</v>
      </c>
      <c r="I69" s="65">
        <v>6</v>
      </c>
      <c r="J69" s="66">
        <v>60</v>
      </c>
      <c r="K69" s="384"/>
      <c r="L69" s="394"/>
      <c r="M69" s="74"/>
      <c r="N69" s="384"/>
      <c r="O69" s="65">
        <v>3</v>
      </c>
      <c r="P69" s="65" t="s">
        <v>318</v>
      </c>
      <c r="Q69" s="387"/>
      <c r="R69" s="387"/>
      <c r="S69" s="384"/>
      <c r="T69" s="394"/>
    </row>
    <row r="70" spans="1:20" ht="15" customHeight="1">
      <c r="A70" s="442" t="s">
        <v>704</v>
      </c>
      <c r="B70" s="382" t="s">
        <v>150</v>
      </c>
      <c r="C70" s="382" t="s">
        <v>58</v>
      </c>
      <c r="D70" s="382" t="s">
        <v>306</v>
      </c>
      <c r="E70" s="424" t="s">
        <v>133</v>
      </c>
      <c r="F70" s="424" t="s">
        <v>59</v>
      </c>
      <c r="G70" s="424" t="s">
        <v>105</v>
      </c>
      <c r="H70" s="424" t="s">
        <v>110</v>
      </c>
      <c r="I70" s="473">
        <v>0</v>
      </c>
      <c r="J70" s="382">
        <v>100</v>
      </c>
      <c r="K70" s="382" t="s">
        <v>384</v>
      </c>
      <c r="L70" s="404" t="s">
        <v>385</v>
      </c>
      <c r="M70" s="74"/>
      <c r="N70" s="382" t="s">
        <v>386</v>
      </c>
      <c r="O70" s="425">
        <v>0.9</v>
      </c>
      <c r="P70" s="425">
        <v>1</v>
      </c>
      <c r="Q70" s="437" t="s">
        <v>521</v>
      </c>
      <c r="R70" s="437" t="s">
        <v>522</v>
      </c>
      <c r="S70" s="474" t="s">
        <v>705</v>
      </c>
      <c r="T70" s="382" t="s">
        <v>523</v>
      </c>
    </row>
    <row r="71" spans="1:20">
      <c r="A71" s="445"/>
      <c r="B71" s="383"/>
      <c r="C71" s="383"/>
      <c r="D71" s="383"/>
      <c r="E71" s="380"/>
      <c r="F71" s="380"/>
      <c r="G71" s="380"/>
      <c r="H71" s="380"/>
      <c r="I71" s="373"/>
      <c r="J71" s="383"/>
      <c r="K71" s="383"/>
      <c r="L71" s="383"/>
      <c r="M71" s="74"/>
      <c r="N71" s="383"/>
      <c r="O71" s="402"/>
      <c r="P71" s="402"/>
      <c r="Q71" s="438"/>
      <c r="R71" s="438"/>
      <c r="S71" s="376"/>
      <c r="T71" s="383"/>
    </row>
    <row r="72" spans="1:20">
      <c r="A72" s="445"/>
      <c r="B72" s="383"/>
      <c r="C72" s="394"/>
      <c r="D72" s="394"/>
      <c r="E72" s="395"/>
      <c r="F72" s="395"/>
      <c r="G72" s="395"/>
      <c r="H72" s="395"/>
      <c r="I72" s="411"/>
      <c r="J72" s="394"/>
      <c r="K72" s="394"/>
      <c r="L72" s="394"/>
      <c r="M72" s="53"/>
      <c r="N72" s="394"/>
      <c r="O72" s="403"/>
      <c r="P72" s="403"/>
      <c r="Q72" s="436"/>
      <c r="R72" s="436"/>
      <c r="S72" s="392"/>
      <c r="T72" s="394"/>
    </row>
    <row r="73" spans="1:20" ht="102">
      <c r="A73" s="445"/>
      <c r="B73" s="383"/>
      <c r="C73" s="37" t="s">
        <v>60</v>
      </c>
      <c r="D73" s="39" t="s">
        <v>307</v>
      </c>
      <c r="E73" s="37" t="s">
        <v>61</v>
      </c>
      <c r="F73" s="37" t="s">
        <v>62</v>
      </c>
      <c r="G73" s="37" t="s">
        <v>105</v>
      </c>
      <c r="H73" s="37" t="s">
        <v>111</v>
      </c>
      <c r="I73" s="38">
        <v>0</v>
      </c>
      <c r="J73" s="39">
        <v>10</v>
      </c>
      <c r="K73" s="404" t="s">
        <v>384</v>
      </c>
      <c r="L73" s="404" t="s">
        <v>385</v>
      </c>
      <c r="M73" s="42"/>
      <c r="N73" s="404" t="s">
        <v>386</v>
      </c>
      <c r="O73" s="38">
        <v>1</v>
      </c>
      <c r="P73" s="38">
        <v>1</v>
      </c>
      <c r="Q73" s="94" t="s">
        <v>561</v>
      </c>
      <c r="R73" s="94" t="s">
        <v>561</v>
      </c>
      <c r="S73" s="39" t="s">
        <v>708</v>
      </c>
      <c r="T73" s="38" t="s">
        <v>706</v>
      </c>
    </row>
    <row r="74" spans="1:20" ht="15" customHeight="1">
      <c r="A74" s="445"/>
      <c r="B74" s="383"/>
      <c r="C74" s="470" t="s">
        <v>57</v>
      </c>
      <c r="D74" s="404" t="s">
        <v>308</v>
      </c>
      <c r="E74" s="379" t="s">
        <v>165</v>
      </c>
      <c r="F74" s="379" t="s">
        <v>63</v>
      </c>
      <c r="G74" s="379" t="s">
        <v>105</v>
      </c>
      <c r="H74" s="379" t="s">
        <v>111</v>
      </c>
      <c r="I74" s="372">
        <v>0</v>
      </c>
      <c r="J74" s="404">
        <v>10</v>
      </c>
      <c r="K74" s="383"/>
      <c r="L74" s="383"/>
      <c r="M74" s="74"/>
      <c r="N74" s="383"/>
      <c r="O74" s="372">
        <v>1</v>
      </c>
      <c r="P74" s="372">
        <v>1</v>
      </c>
      <c r="Q74" s="475">
        <v>205750000</v>
      </c>
      <c r="R74" s="475">
        <v>102060000</v>
      </c>
      <c r="S74" s="404" t="s">
        <v>709</v>
      </c>
      <c r="T74" s="404" t="s">
        <v>710</v>
      </c>
    </row>
    <row r="75" spans="1:20">
      <c r="A75" s="445"/>
      <c r="B75" s="383"/>
      <c r="C75" s="471"/>
      <c r="D75" s="394"/>
      <c r="E75" s="395"/>
      <c r="F75" s="380"/>
      <c r="G75" s="380"/>
      <c r="H75" s="380"/>
      <c r="I75" s="373"/>
      <c r="J75" s="383"/>
      <c r="K75" s="383"/>
      <c r="L75" s="383"/>
      <c r="M75" s="74"/>
      <c r="N75" s="383"/>
      <c r="O75" s="373"/>
      <c r="P75" s="373"/>
      <c r="Q75" s="476"/>
      <c r="R75" s="476"/>
      <c r="S75" s="383"/>
      <c r="T75" s="383"/>
    </row>
    <row r="76" spans="1:20" ht="51.75" thickBot="1">
      <c r="A76" s="446"/>
      <c r="B76" s="384"/>
      <c r="C76" s="472"/>
      <c r="D76" s="66" t="s">
        <v>309</v>
      </c>
      <c r="E76" s="43" t="s">
        <v>166</v>
      </c>
      <c r="F76" s="381"/>
      <c r="G76" s="381"/>
      <c r="H76" s="381"/>
      <c r="I76" s="374"/>
      <c r="J76" s="384"/>
      <c r="K76" s="384"/>
      <c r="L76" s="384"/>
      <c r="M76" s="75"/>
      <c r="N76" s="384"/>
      <c r="O76" s="374"/>
      <c r="P76" s="374"/>
      <c r="Q76" s="477"/>
      <c r="R76" s="478"/>
      <c r="S76" s="384"/>
      <c r="T76" s="383"/>
    </row>
    <row r="77" spans="1:20" ht="128.25" thickBot="1">
      <c r="A77" s="442" t="s">
        <v>711</v>
      </c>
      <c r="B77" s="382" t="s">
        <v>153</v>
      </c>
      <c r="C77" s="382" t="s">
        <v>134</v>
      </c>
      <c r="D77" s="33" t="s">
        <v>310</v>
      </c>
      <c r="E77" s="31" t="s">
        <v>64</v>
      </c>
      <c r="F77" s="31" t="s">
        <v>65</v>
      </c>
      <c r="G77" s="31" t="s">
        <v>712</v>
      </c>
      <c r="H77" s="31" t="s">
        <v>112</v>
      </c>
      <c r="I77" s="32">
        <v>0</v>
      </c>
      <c r="J77" s="33">
        <v>1</v>
      </c>
      <c r="K77" s="34" t="s">
        <v>384</v>
      </c>
      <c r="L77" s="35" t="s">
        <v>385</v>
      </c>
      <c r="M77" s="114"/>
      <c r="N77" s="36" t="s">
        <v>386</v>
      </c>
      <c r="O77" s="32" t="s">
        <v>713</v>
      </c>
      <c r="P77" s="32" t="s">
        <v>713</v>
      </c>
      <c r="Q77" s="104">
        <v>24350000</v>
      </c>
      <c r="R77" s="105">
        <v>12000000</v>
      </c>
      <c r="S77" s="33" t="s">
        <v>714</v>
      </c>
      <c r="T77" s="42" t="s">
        <v>518</v>
      </c>
    </row>
    <row r="78" spans="1:20" ht="217.5" thickBot="1">
      <c r="A78" s="443"/>
      <c r="B78" s="383"/>
      <c r="C78" s="383"/>
      <c r="D78" s="39" t="s">
        <v>311</v>
      </c>
      <c r="E78" s="37" t="s">
        <v>66</v>
      </c>
      <c r="F78" s="37" t="s">
        <v>68</v>
      </c>
      <c r="G78" s="37" t="s">
        <v>712</v>
      </c>
      <c r="H78" s="37" t="s">
        <v>113</v>
      </c>
      <c r="I78" s="38">
        <v>0</v>
      </c>
      <c r="J78" s="40">
        <v>1</v>
      </c>
      <c r="K78" s="34" t="s">
        <v>715</v>
      </c>
      <c r="L78" s="35" t="s">
        <v>716</v>
      </c>
      <c r="M78" s="114"/>
      <c r="N78" s="36" t="s">
        <v>717</v>
      </c>
      <c r="O78" s="58">
        <v>1</v>
      </c>
      <c r="P78" s="58">
        <v>0</v>
      </c>
      <c r="Q78" s="95">
        <v>25000000</v>
      </c>
      <c r="R78" s="38">
        <v>0</v>
      </c>
      <c r="S78" s="40" t="s">
        <v>718</v>
      </c>
      <c r="T78" s="39" t="s">
        <v>719</v>
      </c>
    </row>
    <row r="79" spans="1:20" ht="15" customHeight="1">
      <c r="A79" s="443"/>
      <c r="B79" s="383"/>
      <c r="C79" s="383"/>
      <c r="D79" s="404" t="s">
        <v>312</v>
      </c>
      <c r="E79" s="379" t="s">
        <v>67</v>
      </c>
      <c r="F79" s="379" t="s">
        <v>69</v>
      </c>
      <c r="G79" s="379" t="s">
        <v>9</v>
      </c>
      <c r="H79" s="379" t="s">
        <v>114</v>
      </c>
      <c r="I79" s="372">
        <v>3</v>
      </c>
      <c r="J79" s="404">
        <v>10</v>
      </c>
      <c r="K79" s="382" t="s">
        <v>384</v>
      </c>
      <c r="L79" s="404" t="s">
        <v>385</v>
      </c>
      <c r="M79" s="74"/>
      <c r="N79" s="382" t="s">
        <v>386</v>
      </c>
      <c r="O79" s="372">
        <v>4</v>
      </c>
      <c r="P79" s="372">
        <v>2</v>
      </c>
      <c r="Q79" s="479">
        <v>24350000</v>
      </c>
      <c r="R79" s="479">
        <v>12000000</v>
      </c>
      <c r="S79" s="404" t="s">
        <v>720</v>
      </c>
      <c r="T79" s="426" t="s">
        <v>518</v>
      </c>
    </row>
    <row r="80" spans="1:20" ht="15.75" thickBot="1">
      <c r="A80" s="444"/>
      <c r="B80" s="384"/>
      <c r="C80" s="384"/>
      <c r="D80" s="384"/>
      <c r="E80" s="381"/>
      <c r="F80" s="381"/>
      <c r="G80" s="381"/>
      <c r="H80" s="381"/>
      <c r="I80" s="374"/>
      <c r="J80" s="384"/>
      <c r="K80" s="384"/>
      <c r="L80" s="394"/>
      <c r="M80" s="74"/>
      <c r="N80" s="384"/>
      <c r="O80" s="374"/>
      <c r="P80" s="374"/>
      <c r="Q80" s="479"/>
      <c r="R80" s="479"/>
      <c r="S80" s="384"/>
      <c r="T80" s="426"/>
    </row>
    <row r="81" spans="1:20" ht="128.25" thickBot="1">
      <c r="A81" s="442" t="s">
        <v>721</v>
      </c>
      <c r="B81" s="382" t="s">
        <v>164</v>
      </c>
      <c r="C81" s="382" t="s">
        <v>70</v>
      </c>
      <c r="D81" s="33" t="s">
        <v>313</v>
      </c>
      <c r="E81" s="31" t="s">
        <v>71</v>
      </c>
      <c r="F81" s="31" t="s">
        <v>72</v>
      </c>
      <c r="G81" s="31" t="s">
        <v>105</v>
      </c>
      <c r="H81" s="31" t="s">
        <v>115</v>
      </c>
      <c r="I81" s="33">
        <v>5</v>
      </c>
      <c r="J81" s="33">
        <v>12</v>
      </c>
      <c r="K81" s="34" t="s">
        <v>384</v>
      </c>
      <c r="L81" s="35" t="s">
        <v>385</v>
      </c>
      <c r="M81" s="114"/>
      <c r="N81" s="36" t="s">
        <v>386</v>
      </c>
      <c r="O81" s="32">
        <v>12</v>
      </c>
      <c r="P81" s="32">
        <v>12</v>
      </c>
      <c r="Q81" s="480">
        <v>24350000</v>
      </c>
      <c r="R81" s="480">
        <v>12000000</v>
      </c>
      <c r="S81" s="33" t="s">
        <v>722</v>
      </c>
      <c r="T81" s="404" t="s">
        <v>518</v>
      </c>
    </row>
    <row r="82" spans="1:20" ht="128.25" thickBot="1">
      <c r="A82" s="445"/>
      <c r="B82" s="383"/>
      <c r="C82" s="383"/>
      <c r="D82" s="39" t="s">
        <v>314</v>
      </c>
      <c r="E82" s="37" t="s">
        <v>74</v>
      </c>
      <c r="F82" s="37" t="s">
        <v>78</v>
      </c>
      <c r="G82" s="37" t="s">
        <v>106</v>
      </c>
      <c r="H82" s="37" t="s">
        <v>121</v>
      </c>
      <c r="I82" s="39">
        <v>2</v>
      </c>
      <c r="J82" s="39">
        <v>13</v>
      </c>
      <c r="K82" s="34" t="s">
        <v>384</v>
      </c>
      <c r="L82" s="35" t="s">
        <v>385</v>
      </c>
      <c r="M82" s="114"/>
      <c r="N82" s="36" t="s">
        <v>386</v>
      </c>
      <c r="O82" s="38">
        <v>13</v>
      </c>
      <c r="P82" s="38">
        <v>13</v>
      </c>
      <c r="Q82" s="481"/>
      <c r="R82" s="481"/>
      <c r="S82" s="39" t="s">
        <v>723</v>
      </c>
      <c r="T82" s="383"/>
    </row>
    <row r="83" spans="1:20" ht="128.25" thickBot="1">
      <c r="A83" s="445"/>
      <c r="B83" s="383"/>
      <c r="C83" s="383"/>
      <c r="D83" s="39" t="s">
        <v>315</v>
      </c>
      <c r="E83" s="37" t="s">
        <v>75</v>
      </c>
      <c r="F83" s="37" t="s">
        <v>76</v>
      </c>
      <c r="G83" s="37" t="s">
        <v>107</v>
      </c>
      <c r="H83" s="37" t="s">
        <v>121</v>
      </c>
      <c r="I83" s="39">
        <v>12</v>
      </c>
      <c r="J83" s="39">
        <v>13</v>
      </c>
      <c r="K83" s="34" t="s">
        <v>384</v>
      </c>
      <c r="L83" s="35" t="s">
        <v>385</v>
      </c>
      <c r="M83" s="114"/>
      <c r="N83" s="36" t="s">
        <v>386</v>
      </c>
      <c r="O83" s="38">
        <v>12</v>
      </c>
      <c r="P83" s="38">
        <v>12</v>
      </c>
      <c r="Q83" s="481"/>
      <c r="R83" s="481"/>
      <c r="S83" s="39" t="s">
        <v>724</v>
      </c>
      <c r="T83" s="383"/>
    </row>
    <row r="84" spans="1:20" ht="128.25" thickBot="1">
      <c r="A84" s="446"/>
      <c r="B84" s="384"/>
      <c r="C84" s="384"/>
      <c r="D84" s="66" t="s">
        <v>316</v>
      </c>
      <c r="E84" s="43" t="s">
        <v>73</v>
      </c>
      <c r="F84" s="43" t="s">
        <v>77</v>
      </c>
      <c r="G84" s="43" t="s">
        <v>107</v>
      </c>
      <c r="H84" s="43" t="s">
        <v>121</v>
      </c>
      <c r="I84" s="66">
        <v>0</v>
      </c>
      <c r="J84" s="66">
        <v>13</v>
      </c>
      <c r="K84" s="34" t="s">
        <v>384</v>
      </c>
      <c r="L84" s="35" t="s">
        <v>385</v>
      </c>
      <c r="M84" s="114"/>
      <c r="N84" s="36" t="s">
        <v>386</v>
      </c>
      <c r="O84" s="65">
        <v>13</v>
      </c>
      <c r="P84" s="65">
        <v>10</v>
      </c>
      <c r="Q84" s="482"/>
      <c r="R84" s="482"/>
      <c r="S84" s="66" t="s">
        <v>726</v>
      </c>
      <c r="T84" s="394"/>
    </row>
    <row r="85" spans="1:20">
      <c r="A85" s="2"/>
      <c r="B85" s="2"/>
      <c r="C85" s="2"/>
      <c r="D85" s="2"/>
      <c r="E85" s="106"/>
      <c r="F85" s="2"/>
      <c r="G85" s="2"/>
      <c r="H85" s="2"/>
      <c r="I85" s="2"/>
      <c r="J85" s="71"/>
      <c r="K85" s="71"/>
      <c r="L85" s="2"/>
      <c r="M85" s="2"/>
      <c r="N85" s="2"/>
      <c r="R85" s="108"/>
    </row>
    <row r="86" spans="1:20">
      <c r="A86" s="2"/>
      <c r="B86" s="2"/>
      <c r="C86" s="2"/>
      <c r="D86" s="2"/>
      <c r="E86" s="106"/>
      <c r="F86" s="2"/>
      <c r="G86" s="2"/>
      <c r="H86" s="2"/>
      <c r="I86" s="2"/>
      <c r="J86" s="71"/>
      <c r="K86" s="71"/>
      <c r="L86" s="2"/>
      <c r="M86" s="2"/>
      <c r="N86" s="2"/>
    </row>
    <row r="87" spans="1:20">
      <c r="A87" s="2"/>
      <c r="B87" s="2"/>
      <c r="C87" s="2"/>
      <c r="D87" s="2"/>
      <c r="E87" s="106"/>
      <c r="F87" s="2"/>
      <c r="G87" s="2"/>
      <c r="H87" s="2"/>
      <c r="I87" s="2"/>
      <c r="J87" s="71"/>
      <c r="K87" s="71"/>
      <c r="L87" s="2"/>
      <c r="M87" s="2"/>
      <c r="N87" s="2"/>
    </row>
    <row r="88" spans="1:20">
      <c r="A88" s="2"/>
      <c r="B88" s="2"/>
      <c r="C88" s="2"/>
      <c r="D88" s="2"/>
      <c r="E88" s="106"/>
      <c r="F88" s="2"/>
      <c r="G88" s="2"/>
      <c r="H88" s="2"/>
      <c r="I88" s="2"/>
      <c r="J88" s="71"/>
      <c r="K88" s="71"/>
      <c r="L88" s="2"/>
      <c r="M88" s="2"/>
      <c r="N88" s="2"/>
    </row>
    <row r="89" spans="1:20">
      <c r="A89" s="2"/>
      <c r="B89" s="2"/>
      <c r="C89" s="2"/>
      <c r="D89" s="2"/>
      <c r="E89" s="106"/>
      <c r="F89" s="2"/>
      <c r="G89" s="2"/>
      <c r="H89" s="2"/>
      <c r="I89" s="2"/>
      <c r="J89" s="71"/>
      <c r="K89" s="71"/>
      <c r="L89" s="2"/>
      <c r="M89" s="2"/>
      <c r="N89" s="2"/>
    </row>
    <row r="90" spans="1:20">
      <c r="A90" s="72"/>
      <c r="B90" s="72"/>
      <c r="C90" s="72"/>
      <c r="D90" s="72"/>
      <c r="E90" s="109"/>
      <c r="F90" s="72"/>
      <c r="G90" s="72"/>
      <c r="H90" s="72"/>
      <c r="I90" s="72"/>
      <c r="J90" s="73"/>
      <c r="K90" s="73"/>
      <c r="L90" s="72"/>
      <c r="M90" s="72"/>
      <c r="N90" s="72"/>
      <c r="O90" s="110"/>
      <c r="P90" s="110"/>
      <c r="Q90" s="111"/>
      <c r="R90" s="111"/>
      <c r="S90" s="110"/>
      <c r="T90" s="110"/>
    </row>
    <row r="91" spans="1:20">
      <c r="A91" s="72"/>
      <c r="B91" s="72"/>
      <c r="C91" s="72"/>
      <c r="D91" s="72"/>
      <c r="E91" s="109"/>
      <c r="F91" s="72"/>
      <c r="G91" s="72"/>
      <c r="H91" s="72"/>
      <c r="I91" s="72"/>
      <c r="J91" s="73"/>
      <c r="K91" s="73"/>
      <c r="L91" s="72"/>
      <c r="M91" s="72"/>
      <c r="N91" s="72"/>
      <c r="O91" s="110"/>
      <c r="P91" s="110"/>
      <c r="Q91" s="111"/>
      <c r="R91" s="111"/>
      <c r="S91" s="110"/>
      <c r="T91" s="110"/>
    </row>
    <row r="92" spans="1:20">
      <c r="A92" s="72"/>
      <c r="B92" s="72"/>
      <c r="C92" s="72"/>
      <c r="D92" s="72"/>
      <c r="E92" s="109"/>
      <c r="F92" s="72"/>
      <c r="G92" s="72"/>
      <c r="H92" s="72"/>
      <c r="I92" s="72"/>
      <c r="J92" s="73"/>
      <c r="K92" s="73"/>
      <c r="L92" s="72"/>
      <c r="M92" s="72"/>
      <c r="N92" s="72"/>
      <c r="O92" s="110"/>
      <c r="P92" s="110"/>
      <c r="Q92" s="111"/>
      <c r="R92" s="111"/>
      <c r="S92" s="110"/>
      <c r="T92" s="110"/>
    </row>
    <row r="93" spans="1:20">
      <c r="A93" s="2"/>
      <c r="B93" s="2"/>
      <c r="C93" s="2"/>
      <c r="D93" s="2"/>
      <c r="E93" s="106"/>
      <c r="F93" s="2"/>
      <c r="G93" s="2"/>
      <c r="H93" s="2"/>
      <c r="I93" s="2"/>
      <c r="J93" s="71"/>
      <c r="K93" s="71"/>
      <c r="L93" s="2"/>
      <c r="M93" s="2"/>
      <c r="N93" s="2"/>
    </row>
    <row r="94" spans="1:20">
      <c r="A94" s="2"/>
      <c r="B94" s="2"/>
      <c r="C94" s="2"/>
      <c r="D94" s="2"/>
      <c r="E94" s="106"/>
      <c r="F94" s="2"/>
      <c r="G94" s="2"/>
      <c r="H94" s="2"/>
      <c r="I94" s="2"/>
      <c r="J94" s="71"/>
      <c r="K94" s="71"/>
      <c r="L94" s="2"/>
      <c r="M94" s="2"/>
      <c r="N94" s="2"/>
    </row>
    <row r="95" spans="1:20">
      <c r="A95" s="2"/>
      <c r="B95" s="2"/>
      <c r="C95" s="2"/>
      <c r="D95" s="2"/>
      <c r="E95" s="106"/>
      <c r="F95" s="2"/>
      <c r="G95" s="2"/>
      <c r="H95" s="2"/>
      <c r="I95" s="2"/>
      <c r="J95" s="71"/>
      <c r="K95" s="71"/>
      <c r="L95" s="2"/>
      <c r="M95" s="2"/>
      <c r="N95" s="2"/>
    </row>
    <row r="96" spans="1:20">
      <c r="A96" s="2"/>
      <c r="B96" s="2"/>
      <c r="C96" s="2"/>
      <c r="D96" s="2"/>
      <c r="E96" s="106"/>
      <c r="F96" s="2"/>
      <c r="G96" s="2"/>
      <c r="H96" s="2"/>
      <c r="I96" s="2"/>
      <c r="J96" s="71"/>
      <c r="K96" s="71"/>
      <c r="L96" s="2"/>
      <c r="M96" s="2"/>
      <c r="N96" s="2"/>
    </row>
    <row r="97" spans="1:14">
      <c r="A97" s="2"/>
      <c r="B97" s="2"/>
      <c r="C97" s="2"/>
      <c r="D97" s="2"/>
      <c r="E97" s="106"/>
      <c r="F97" s="2"/>
      <c r="G97" s="2"/>
      <c r="H97" s="2"/>
      <c r="I97" s="2"/>
      <c r="J97" s="71"/>
      <c r="K97" s="71"/>
      <c r="L97" s="2"/>
      <c r="M97" s="2"/>
      <c r="N97" s="2"/>
    </row>
    <row r="98" spans="1:14">
      <c r="A98" s="2"/>
      <c r="B98" s="2"/>
      <c r="C98" s="2"/>
      <c r="D98" s="2"/>
      <c r="E98" s="106"/>
      <c r="F98" s="2"/>
      <c r="G98" s="2"/>
      <c r="H98" s="2"/>
      <c r="I98" s="2"/>
      <c r="J98" s="71"/>
      <c r="K98" s="71"/>
      <c r="L98" s="2"/>
      <c r="M98" s="2"/>
      <c r="N98" s="2"/>
    </row>
  </sheetData>
  <mergeCells count="328">
    <mergeCell ref="T81:T84"/>
    <mergeCell ref="P79:P80"/>
    <mergeCell ref="S79:S80"/>
    <mergeCell ref="Q79:Q80"/>
    <mergeCell ref="R79:R80"/>
    <mergeCell ref="T79:T80"/>
    <mergeCell ref="A81:A84"/>
    <mergeCell ref="B81:B84"/>
    <mergeCell ref="C81:C84"/>
    <mergeCell ref="Q81:Q84"/>
    <mergeCell ref="R81:R84"/>
    <mergeCell ref="N79:N80"/>
    <mergeCell ref="O79:O80"/>
    <mergeCell ref="H79:H80"/>
    <mergeCell ref="I79:I80"/>
    <mergeCell ref="J79:J80"/>
    <mergeCell ref="K79:K80"/>
    <mergeCell ref="L79:L80"/>
    <mergeCell ref="A77:A80"/>
    <mergeCell ref="B77:B80"/>
    <mergeCell ref="C77:C80"/>
    <mergeCell ref="D79:D80"/>
    <mergeCell ref="E79:E80"/>
    <mergeCell ref="F79:F80"/>
    <mergeCell ref="G79:G80"/>
    <mergeCell ref="O74:O76"/>
    <mergeCell ref="P74:P76"/>
    <mergeCell ref="S74:S76"/>
    <mergeCell ref="Q74:Q76"/>
    <mergeCell ref="R74:R76"/>
    <mergeCell ref="T74:T76"/>
    <mergeCell ref="I74:I76"/>
    <mergeCell ref="J74:J76"/>
    <mergeCell ref="G74:G76"/>
    <mergeCell ref="H74:H76"/>
    <mergeCell ref="Q70:Q72"/>
    <mergeCell ref="R70:R72"/>
    <mergeCell ref="T70:T72"/>
    <mergeCell ref="K73:K76"/>
    <mergeCell ref="L73:L76"/>
    <mergeCell ref="N73:N76"/>
    <mergeCell ref="O70:O72"/>
    <mergeCell ref="P70:P72"/>
    <mergeCell ref="S70:S72"/>
    <mergeCell ref="L70:L72"/>
    <mergeCell ref="N70:N72"/>
    <mergeCell ref="G70:G72"/>
    <mergeCell ref="H70:H72"/>
    <mergeCell ref="I70:I72"/>
    <mergeCell ref="J70:J72"/>
    <mergeCell ref="K70:K72"/>
    <mergeCell ref="A70:A76"/>
    <mergeCell ref="B70:B76"/>
    <mergeCell ref="C70:C72"/>
    <mergeCell ref="D70:D72"/>
    <mergeCell ref="E70:E72"/>
    <mergeCell ref="F70:F72"/>
    <mergeCell ref="O65:O66"/>
    <mergeCell ref="P65:P66"/>
    <mergeCell ref="S65:S69"/>
    <mergeCell ref="Q65:Q69"/>
    <mergeCell ref="N65:N69"/>
    <mergeCell ref="H65:H66"/>
    <mergeCell ref="I65:I66"/>
    <mergeCell ref="J65:J66"/>
    <mergeCell ref="K65:K69"/>
    <mergeCell ref="L65:L69"/>
    <mergeCell ref="B65:B69"/>
    <mergeCell ref="C65:C69"/>
    <mergeCell ref="D65:D66"/>
    <mergeCell ref="E65:E66"/>
    <mergeCell ref="C74:C76"/>
    <mergeCell ref="D74:D75"/>
    <mergeCell ref="E74:E75"/>
    <mergeCell ref="F74:F76"/>
    <mergeCell ref="B58:B64"/>
    <mergeCell ref="C58:C64"/>
    <mergeCell ref="D59:D60"/>
    <mergeCell ref="E59:E60"/>
    <mergeCell ref="Q54:Q56"/>
    <mergeCell ref="R54:R56"/>
    <mergeCell ref="F65:F66"/>
    <mergeCell ref="G65:G66"/>
    <mergeCell ref="T59:T60"/>
    <mergeCell ref="D61:D62"/>
    <mergeCell ref="E61:E62"/>
    <mergeCell ref="S61:S62"/>
    <mergeCell ref="Q61:Q62"/>
    <mergeCell ref="R61:R62"/>
    <mergeCell ref="T61:T62"/>
    <mergeCell ref="S59:S60"/>
    <mergeCell ref="Q59:Q60"/>
    <mergeCell ref="R59:R60"/>
    <mergeCell ref="R65:R69"/>
    <mergeCell ref="T65:T69"/>
    <mergeCell ref="D67:D68"/>
    <mergeCell ref="E67:E68"/>
    <mergeCell ref="G55:G56"/>
    <mergeCell ref="H55:H56"/>
    <mergeCell ref="I55:I56"/>
    <mergeCell ref="J55:J56"/>
    <mergeCell ref="S54:S56"/>
    <mergeCell ref="O55:O56"/>
    <mergeCell ref="P55:P56"/>
    <mergeCell ref="K56:K57"/>
    <mergeCell ref="L56:L57"/>
    <mergeCell ref="N56:N57"/>
    <mergeCell ref="R52:R53"/>
    <mergeCell ref="T52:T53"/>
    <mergeCell ref="B54:B57"/>
    <mergeCell ref="C54:C57"/>
    <mergeCell ref="D54:D56"/>
    <mergeCell ref="E54:E56"/>
    <mergeCell ref="K54:K55"/>
    <mergeCell ref="L54:L55"/>
    <mergeCell ref="N54:N55"/>
    <mergeCell ref="O52:O53"/>
    <mergeCell ref="P52:P53"/>
    <mergeCell ref="S52:S53"/>
    <mergeCell ref="Q52:Q53"/>
    <mergeCell ref="J52:J53"/>
    <mergeCell ref="D52:D53"/>
    <mergeCell ref="E52:E53"/>
    <mergeCell ref="F52:F53"/>
    <mergeCell ref="G52:G53"/>
    <mergeCell ref="H52:H53"/>
    <mergeCell ref="I52:I53"/>
    <mergeCell ref="B34:B52"/>
    <mergeCell ref="C34:C52"/>
    <mergeCell ref="T54:T56"/>
    <mergeCell ref="F55:F56"/>
    <mergeCell ref="D50:D51"/>
    <mergeCell ref="E50:E51"/>
    <mergeCell ref="F50:F51"/>
    <mergeCell ref="G50:G51"/>
    <mergeCell ref="H50:H51"/>
    <mergeCell ref="I50:I51"/>
    <mergeCell ref="J50:J51"/>
    <mergeCell ref="S48:S49"/>
    <mergeCell ref="Q48:Q49"/>
    <mergeCell ref="D48:D49"/>
    <mergeCell ref="E48:E49"/>
    <mergeCell ref="K48:K49"/>
    <mergeCell ref="L48:L49"/>
    <mergeCell ref="N48:N49"/>
    <mergeCell ref="T45:T46"/>
    <mergeCell ref="J45:J46"/>
    <mergeCell ref="K45:K46"/>
    <mergeCell ref="L45:L46"/>
    <mergeCell ref="N45:N46"/>
    <mergeCell ref="O50:O51"/>
    <mergeCell ref="P50:P51"/>
    <mergeCell ref="S50:S51"/>
    <mergeCell ref="Q50:Q51"/>
    <mergeCell ref="R50:R51"/>
    <mergeCell ref="T50:T51"/>
    <mergeCell ref="R48:R49"/>
    <mergeCell ref="T48:T49"/>
    <mergeCell ref="D45:D46"/>
    <mergeCell ref="E45:E46"/>
    <mergeCell ref="F45:F46"/>
    <mergeCell ref="G45:G46"/>
    <mergeCell ref="H45:H46"/>
    <mergeCell ref="I45:I46"/>
    <mergeCell ref="E43:E44"/>
    <mergeCell ref="F43:F44"/>
    <mergeCell ref="G43:G44"/>
    <mergeCell ref="O45:O46"/>
    <mergeCell ref="P45:P46"/>
    <mergeCell ref="S45:S46"/>
    <mergeCell ref="Q45:Q46"/>
    <mergeCell ref="R45:R46"/>
    <mergeCell ref="O43:O44"/>
    <mergeCell ref="P43:P44"/>
    <mergeCell ref="S43:S44"/>
    <mergeCell ref="H43:H44"/>
    <mergeCell ref="I43:I44"/>
    <mergeCell ref="J43:J44"/>
    <mergeCell ref="K43:K44"/>
    <mergeCell ref="L43:L44"/>
    <mergeCell ref="N43:N44"/>
    <mergeCell ref="D36:D38"/>
    <mergeCell ref="E36:E38"/>
    <mergeCell ref="F36:F38"/>
    <mergeCell ref="G36:G38"/>
    <mergeCell ref="S41:S42"/>
    <mergeCell ref="Q41:Q42"/>
    <mergeCell ref="R41:R42"/>
    <mergeCell ref="T41:T42"/>
    <mergeCell ref="Q43:Q44"/>
    <mergeCell ref="R43:R44"/>
    <mergeCell ref="T43:T44"/>
    <mergeCell ref="R36:R38"/>
    <mergeCell ref="T36:T38"/>
    <mergeCell ref="O36:O38"/>
    <mergeCell ref="P36:P38"/>
    <mergeCell ref="S36:S38"/>
    <mergeCell ref="Q36:Q38"/>
    <mergeCell ref="N36:N38"/>
    <mergeCell ref="H36:H38"/>
    <mergeCell ref="I36:I38"/>
    <mergeCell ref="J36:J38"/>
    <mergeCell ref="K36:K38"/>
    <mergeCell ref="L36:L38"/>
    <mergeCell ref="D43:D44"/>
    <mergeCell ref="S26:S28"/>
    <mergeCell ref="O27:O28"/>
    <mergeCell ref="P27:P28"/>
    <mergeCell ref="S30:S33"/>
    <mergeCell ref="Q30:Q33"/>
    <mergeCell ref="R30:R33"/>
    <mergeCell ref="T30:T33"/>
    <mergeCell ref="D29:D30"/>
    <mergeCell ref="K30:K33"/>
    <mergeCell ref="L30:L33"/>
    <mergeCell ref="N30:N33"/>
    <mergeCell ref="D31:D32"/>
    <mergeCell ref="S20:S23"/>
    <mergeCell ref="Q20:Q23"/>
    <mergeCell ref="R20:R23"/>
    <mergeCell ref="T20:T23"/>
    <mergeCell ref="B26:B33"/>
    <mergeCell ref="C26:C33"/>
    <mergeCell ref="D26:D28"/>
    <mergeCell ref="E26:E28"/>
    <mergeCell ref="K26:K28"/>
    <mergeCell ref="O20:O23"/>
    <mergeCell ref="P20:P23"/>
    <mergeCell ref="K20:K23"/>
    <mergeCell ref="L20:L23"/>
    <mergeCell ref="N20:N23"/>
    <mergeCell ref="Q26:Q28"/>
    <mergeCell ref="R26:R28"/>
    <mergeCell ref="T26:T28"/>
    <mergeCell ref="F27:F28"/>
    <mergeCell ref="G27:G28"/>
    <mergeCell ref="H27:H28"/>
    <mergeCell ref="I27:I28"/>
    <mergeCell ref="J27:J28"/>
    <mergeCell ref="L26:L28"/>
    <mergeCell ref="N26:N28"/>
    <mergeCell ref="S17:S19"/>
    <mergeCell ref="Q17:Q19"/>
    <mergeCell ref="R17:R19"/>
    <mergeCell ref="T17:T19"/>
    <mergeCell ref="F18:F19"/>
    <mergeCell ref="G18:G19"/>
    <mergeCell ref="H18:H19"/>
    <mergeCell ref="D17:D19"/>
    <mergeCell ref="E17:E19"/>
    <mergeCell ref="O18:O19"/>
    <mergeCell ref="P18:P19"/>
    <mergeCell ref="S12:S14"/>
    <mergeCell ref="Q12:Q14"/>
    <mergeCell ref="R12:R14"/>
    <mergeCell ref="T12:T14"/>
    <mergeCell ref="S15:S16"/>
    <mergeCell ref="T15:T16"/>
    <mergeCell ref="S9:S11"/>
    <mergeCell ref="Q9:Q11"/>
    <mergeCell ref="R9:R11"/>
    <mergeCell ref="T9:T11"/>
    <mergeCell ref="A12:A69"/>
    <mergeCell ref="B12:B25"/>
    <mergeCell ref="C12:C25"/>
    <mergeCell ref="O9:O11"/>
    <mergeCell ref="P9:P11"/>
    <mergeCell ref="K9:K11"/>
    <mergeCell ref="L9:L11"/>
    <mergeCell ref="N9:N11"/>
    <mergeCell ref="M9:M11"/>
    <mergeCell ref="A4:A11"/>
    <mergeCell ref="B4:B11"/>
    <mergeCell ref="C4:C11"/>
    <mergeCell ref="D20:D23"/>
    <mergeCell ref="E20:E23"/>
    <mergeCell ref="F20:F23"/>
    <mergeCell ref="G20:G23"/>
    <mergeCell ref="H20:H23"/>
    <mergeCell ref="I20:I23"/>
    <mergeCell ref="J20:J23"/>
    <mergeCell ref="D41:D42"/>
    <mergeCell ref="E41:E42"/>
    <mergeCell ref="K41:K42"/>
    <mergeCell ref="L41:L42"/>
    <mergeCell ref="N41:N42"/>
    <mergeCell ref="D9:D11"/>
    <mergeCell ref="E9:E11"/>
    <mergeCell ref="F9:F11"/>
    <mergeCell ref="G9:G11"/>
    <mergeCell ref="H9:H11"/>
    <mergeCell ref="Q4:Q6"/>
    <mergeCell ref="R4:R6"/>
    <mergeCell ref="T4:T6"/>
    <mergeCell ref="D7:D8"/>
    <mergeCell ref="E7:E8"/>
    <mergeCell ref="K7:K8"/>
    <mergeCell ref="L7:L8"/>
    <mergeCell ref="N7:N8"/>
    <mergeCell ref="K4:K6"/>
    <mergeCell ref="L4:L6"/>
    <mergeCell ref="N4:N6"/>
    <mergeCell ref="M4:M6"/>
    <mergeCell ref="D4:D6"/>
    <mergeCell ref="E4:E6"/>
    <mergeCell ref="I9:I11"/>
    <mergeCell ref="J9:J11"/>
    <mergeCell ref="M7:M8"/>
    <mergeCell ref="T2:T3"/>
    <mergeCell ref="G2:G3"/>
    <mergeCell ref="H2:H3"/>
    <mergeCell ref="I2:I3"/>
    <mergeCell ref="J2:J3"/>
    <mergeCell ref="K2:N2"/>
    <mergeCell ref="Q7:Q8"/>
    <mergeCell ref="R7:R8"/>
    <mergeCell ref="T7:T8"/>
    <mergeCell ref="A2:A3"/>
    <mergeCell ref="B2:B3"/>
    <mergeCell ref="C2:C3"/>
    <mergeCell ref="D2:D3"/>
    <mergeCell ref="E2:E3"/>
    <mergeCell ref="F2:F3"/>
    <mergeCell ref="O2:O3"/>
    <mergeCell ref="P2:P3"/>
    <mergeCell ref="S2:S3"/>
    <mergeCell ref="Q2:Q3"/>
    <mergeCell ref="R2:R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98"/>
  <sheetViews>
    <sheetView zoomScale="50" zoomScaleNormal="50" workbookViewId="0">
      <selection activeCell="A2" sqref="A2:A3"/>
    </sheetView>
  </sheetViews>
  <sheetFormatPr baseColWidth="10" defaultRowHeight="15"/>
  <cols>
    <col min="1" max="1" width="21.28515625" style="1" customWidth="1"/>
    <col min="2" max="2" width="11" style="1" customWidth="1"/>
    <col min="3" max="3" width="28.5703125" style="1" customWidth="1"/>
    <col min="4" max="4" width="8.7109375" style="1" customWidth="1"/>
    <col min="5" max="5" width="33.85546875" style="77" customWidth="1"/>
    <col min="6" max="7" width="35.7109375" style="1" customWidth="1"/>
    <col min="8" max="8" width="33" style="1" customWidth="1"/>
    <col min="9" max="9" width="27.7109375" style="1" customWidth="1"/>
    <col min="10" max="10" width="14.42578125" style="29" customWidth="1"/>
    <col min="19" max="19" width="20.28515625" customWidth="1"/>
    <col min="20" max="20" width="91" customWidth="1"/>
    <col min="21" max="21" width="45.7109375" customWidth="1"/>
  </cols>
  <sheetData>
    <row r="1" spans="1:21" ht="15.75" thickBot="1"/>
    <row r="2" spans="1:21" ht="15.75" customHeight="1" thickBot="1">
      <c r="A2" s="378" t="s">
        <v>329</v>
      </c>
      <c r="B2" s="378" t="s">
        <v>146</v>
      </c>
      <c r="C2" s="378" t="s">
        <v>330</v>
      </c>
      <c r="D2" s="378" t="s">
        <v>146</v>
      </c>
      <c r="E2" s="378" t="s">
        <v>331</v>
      </c>
      <c r="F2" s="378" t="s">
        <v>136</v>
      </c>
      <c r="G2" s="378" t="s">
        <v>138</v>
      </c>
      <c r="H2" s="378" t="s">
        <v>139</v>
      </c>
      <c r="I2" s="378" t="s">
        <v>137</v>
      </c>
      <c r="J2" s="378" t="s">
        <v>333</v>
      </c>
      <c r="K2" s="495" t="s">
        <v>375</v>
      </c>
      <c r="L2" s="495"/>
      <c r="M2" s="495"/>
      <c r="N2" s="495"/>
      <c r="O2" s="495"/>
      <c r="P2" s="495" t="s">
        <v>729</v>
      </c>
      <c r="Q2" s="495" t="s">
        <v>730</v>
      </c>
      <c r="R2" s="495" t="s">
        <v>731</v>
      </c>
      <c r="S2" s="495" t="s">
        <v>995</v>
      </c>
      <c r="T2" s="495" t="s">
        <v>996</v>
      </c>
      <c r="U2" s="495" t="s">
        <v>732</v>
      </c>
    </row>
    <row r="3" spans="1:21" ht="39" customHeight="1" thickBot="1">
      <c r="A3" s="378"/>
      <c r="B3" s="378"/>
      <c r="C3" s="378"/>
      <c r="D3" s="378"/>
      <c r="E3" s="378"/>
      <c r="F3" s="378"/>
      <c r="G3" s="378"/>
      <c r="H3" s="378"/>
      <c r="I3" s="378"/>
      <c r="J3" s="378"/>
      <c r="K3" s="115" t="s">
        <v>379</v>
      </c>
      <c r="L3" s="115" t="s">
        <v>380</v>
      </c>
      <c r="M3" s="115" t="s">
        <v>381</v>
      </c>
      <c r="N3" s="115" t="s">
        <v>733</v>
      </c>
      <c r="O3" s="115" t="s">
        <v>382</v>
      </c>
      <c r="P3" s="495"/>
      <c r="Q3" s="495"/>
      <c r="R3" s="495"/>
      <c r="S3" s="495"/>
      <c r="T3" s="495"/>
      <c r="U3" s="495"/>
    </row>
    <row r="4" spans="1:21" ht="102">
      <c r="A4" s="442" t="s">
        <v>515</v>
      </c>
      <c r="B4" s="382" t="s">
        <v>147</v>
      </c>
      <c r="C4" s="382" t="s">
        <v>261</v>
      </c>
      <c r="D4" s="382" t="s">
        <v>268</v>
      </c>
      <c r="E4" s="424" t="s">
        <v>259</v>
      </c>
      <c r="F4" s="31" t="s">
        <v>5</v>
      </c>
      <c r="G4" s="31" t="s">
        <v>6</v>
      </c>
      <c r="H4" s="31" t="s">
        <v>141</v>
      </c>
      <c r="I4" s="31" t="s">
        <v>317</v>
      </c>
      <c r="J4" s="33">
        <v>12</v>
      </c>
      <c r="K4" s="404" t="s">
        <v>383</v>
      </c>
      <c r="L4" s="404" t="s">
        <v>384</v>
      </c>
      <c r="M4" s="404" t="s">
        <v>385</v>
      </c>
      <c r="N4" s="404">
        <v>187</v>
      </c>
      <c r="O4" s="404" t="s">
        <v>386</v>
      </c>
      <c r="P4" s="116">
        <v>10</v>
      </c>
      <c r="Q4" s="116">
        <v>5</v>
      </c>
      <c r="R4" s="117">
        <f t="shared" ref="R4:R9" si="0">(Q4/P4)*1</f>
        <v>0.5</v>
      </c>
      <c r="S4" s="496">
        <v>25000000</v>
      </c>
      <c r="T4" s="496">
        <v>23993333</v>
      </c>
      <c r="U4" s="118" t="s">
        <v>934</v>
      </c>
    </row>
    <row r="5" spans="1:21" ht="51">
      <c r="A5" s="445"/>
      <c r="B5" s="383"/>
      <c r="C5" s="383"/>
      <c r="D5" s="383"/>
      <c r="E5" s="380"/>
      <c r="F5" s="37" t="s">
        <v>140</v>
      </c>
      <c r="G5" s="37" t="s">
        <v>921</v>
      </c>
      <c r="H5" s="37" t="s">
        <v>142</v>
      </c>
      <c r="I5" s="39">
        <v>0</v>
      </c>
      <c r="J5" s="39">
        <v>12</v>
      </c>
      <c r="K5" s="383"/>
      <c r="L5" s="383"/>
      <c r="M5" s="383"/>
      <c r="N5" s="383"/>
      <c r="O5" s="383"/>
      <c r="P5" s="116">
        <v>4</v>
      </c>
      <c r="Q5" s="116">
        <v>8</v>
      </c>
      <c r="R5" s="117">
        <f t="shared" si="0"/>
        <v>2</v>
      </c>
      <c r="S5" s="497"/>
      <c r="T5" s="497"/>
      <c r="U5" s="39" t="s">
        <v>922</v>
      </c>
    </row>
    <row r="6" spans="1:21" ht="89.25">
      <c r="A6" s="445"/>
      <c r="B6" s="383"/>
      <c r="C6" s="383"/>
      <c r="D6" s="394"/>
      <c r="E6" s="395"/>
      <c r="F6" s="37" t="s">
        <v>923</v>
      </c>
      <c r="G6" s="37" t="s">
        <v>183</v>
      </c>
      <c r="H6" s="37" t="s">
        <v>184</v>
      </c>
      <c r="I6" s="37" t="s">
        <v>935</v>
      </c>
      <c r="J6" s="40">
        <v>1</v>
      </c>
      <c r="K6" s="383"/>
      <c r="L6" s="383"/>
      <c r="M6" s="383"/>
      <c r="N6" s="383"/>
      <c r="O6" s="383"/>
      <c r="P6" s="119">
        <v>100</v>
      </c>
      <c r="Q6" s="119">
        <v>100</v>
      </c>
      <c r="R6" s="117">
        <f t="shared" si="0"/>
        <v>1</v>
      </c>
      <c r="S6" s="497"/>
      <c r="T6" s="497"/>
      <c r="U6" s="40" t="s">
        <v>936</v>
      </c>
    </row>
    <row r="7" spans="1:21" ht="102">
      <c r="A7" s="445"/>
      <c r="B7" s="383"/>
      <c r="C7" s="383"/>
      <c r="D7" s="426" t="s">
        <v>269</v>
      </c>
      <c r="E7" s="370" t="s">
        <v>260</v>
      </c>
      <c r="F7" s="37" t="s">
        <v>179</v>
      </c>
      <c r="G7" s="37" t="s">
        <v>926</v>
      </c>
      <c r="H7" s="37" t="s">
        <v>180</v>
      </c>
      <c r="I7" s="39">
        <v>0</v>
      </c>
      <c r="J7" s="39">
        <v>1</v>
      </c>
      <c r="K7" s="383"/>
      <c r="L7" s="383"/>
      <c r="M7" s="383"/>
      <c r="N7" s="383"/>
      <c r="O7" s="383"/>
      <c r="P7" s="116">
        <v>1</v>
      </c>
      <c r="Q7" s="116">
        <v>1</v>
      </c>
      <c r="R7" s="117">
        <f t="shared" si="0"/>
        <v>1</v>
      </c>
      <c r="S7" s="498">
        <v>25000000</v>
      </c>
      <c r="T7" s="496">
        <v>23933333</v>
      </c>
      <c r="U7" s="39" t="s">
        <v>937</v>
      </c>
    </row>
    <row r="8" spans="1:21" ht="38.25">
      <c r="A8" s="445"/>
      <c r="B8" s="383"/>
      <c r="C8" s="383"/>
      <c r="D8" s="426"/>
      <c r="E8" s="370"/>
      <c r="F8" s="37" t="s">
        <v>7</v>
      </c>
      <c r="G8" s="37" t="s">
        <v>9</v>
      </c>
      <c r="H8" s="37" t="s">
        <v>141</v>
      </c>
      <c r="I8" s="37" t="s">
        <v>8</v>
      </c>
      <c r="J8" s="39">
        <v>12</v>
      </c>
      <c r="K8" s="394"/>
      <c r="L8" s="394"/>
      <c r="M8" s="394"/>
      <c r="N8" s="394"/>
      <c r="O8" s="394"/>
      <c r="P8" s="116">
        <v>12</v>
      </c>
      <c r="Q8" s="116">
        <v>12</v>
      </c>
      <c r="R8" s="117">
        <f t="shared" si="0"/>
        <v>1</v>
      </c>
      <c r="S8" s="498"/>
      <c r="T8" s="497"/>
      <c r="U8" s="39" t="s">
        <v>734</v>
      </c>
    </row>
    <row r="9" spans="1:21">
      <c r="A9" s="445"/>
      <c r="B9" s="383"/>
      <c r="C9" s="383"/>
      <c r="D9" s="404" t="s">
        <v>270</v>
      </c>
      <c r="E9" s="379" t="s">
        <v>156</v>
      </c>
      <c r="F9" s="370" t="s">
        <v>535</v>
      </c>
      <c r="G9" s="370" t="s">
        <v>536</v>
      </c>
      <c r="H9" s="370" t="s">
        <v>537</v>
      </c>
      <c r="I9" s="426">
        <v>0</v>
      </c>
      <c r="J9" s="440">
        <v>0.35</v>
      </c>
      <c r="K9" s="426" t="s">
        <v>387</v>
      </c>
      <c r="L9" s="426" t="s">
        <v>388</v>
      </c>
      <c r="M9" s="426" t="s">
        <v>389</v>
      </c>
      <c r="N9" s="426">
        <v>43</v>
      </c>
      <c r="O9" s="426" t="s">
        <v>390</v>
      </c>
      <c r="P9" s="500">
        <v>0.15</v>
      </c>
      <c r="Q9" s="500">
        <v>0.15</v>
      </c>
      <c r="R9" s="501">
        <f t="shared" si="0"/>
        <v>1</v>
      </c>
      <c r="S9" s="502" t="s">
        <v>1001</v>
      </c>
      <c r="T9" s="573" t="s">
        <v>1002</v>
      </c>
      <c r="U9" s="499" t="s">
        <v>959</v>
      </c>
    </row>
    <row r="10" spans="1:21">
      <c r="A10" s="445"/>
      <c r="B10" s="383"/>
      <c r="C10" s="383"/>
      <c r="D10" s="383"/>
      <c r="E10" s="380"/>
      <c r="F10" s="370"/>
      <c r="G10" s="370"/>
      <c r="H10" s="370"/>
      <c r="I10" s="426"/>
      <c r="J10" s="440"/>
      <c r="K10" s="426"/>
      <c r="L10" s="426"/>
      <c r="M10" s="426"/>
      <c r="N10" s="426"/>
      <c r="O10" s="426"/>
      <c r="P10" s="497"/>
      <c r="Q10" s="497"/>
      <c r="R10" s="501"/>
      <c r="S10" s="497"/>
      <c r="T10" s="498"/>
      <c r="U10" s="499" t="s">
        <v>546</v>
      </c>
    </row>
    <row r="11" spans="1:21" ht="59.25" customHeight="1" thickBot="1">
      <c r="A11" s="446"/>
      <c r="B11" s="384"/>
      <c r="C11" s="384"/>
      <c r="D11" s="384"/>
      <c r="E11" s="381"/>
      <c r="F11" s="371"/>
      <c r="G11" s="371"/>
      <c r="H11" s="371"/>
      <c r="I11" s="439"/>
      <c r="J11" s="441"/>
      <c r="K11" s="426"/>
      <c r="L11" s="426"/>
      <c r="M11" s="426"/>
      <c r="N11" s="426"/>
      <c r="O11" s="426"/>
      <c r="P11" s="497"/>
      <c r="Q11" s="497"/>
      <c r="R11" s="501"/>
      <c r="S11" s="497"/>
      <c r="T11" s="498"/>
      <c r="U11" s="499" t="s">
        <v>546</v>
      </c>
    </row>
    <row r="12" spans="1:21" ht="409.5">
      <c r="A12" s="442" t="s">
        <v>550</v>
      </c>
      <c r="B12" s="382" t="s">
        <v>262</v>
      </c>
      <c r="C12" s="382" t="s">
        <v>122</v>
      </c>
      <c r="D12" s="33" t="s">
        <v>271</v>
      </c>
      <c r="E12" s="31" t="s">
        <v>152</v>
      </c>
      <c r="F12" s="31" t="s">
        <v>10</v>
      </c>
      <c r="G12" s="31" t="s">
        <v>123</v>
      </c>
      <c r="H12" s="31" t="s">
        <v>844</v>
      </c>
      <c r="I12" s="33" t="s">
        <v>551</v>
      </c>
      <c r="J12" s="33" t="s">
        <v>12</v>
      </c>
      <c r="K12" s="149" t="s">
        <v>387</v>
      </c>
      <c r="L12" s="149" t="s">
        <v>388</v>
      </c>
      <c r="M12" s="149" t="s">
        <v>391</v>
      </c>
      <c r="N12" s="176" t="s">
        <v>737</v>
      </c>
      <c r="O12" s="149" t="s">
        <v>738</v>
      </c>
      <c r="P12" s="177">
        <v>0.11700000000000001</v>
      </c>
      <c r="Q12" s="178">
        <v>0.18</v>
      </c>
      <c r="R12" s="179">
        <f t="shared" ref="R12:R18" si="1">(Q12/P12)*1</f>
        <v>1.5384615384615383</v>
      </c>
      <c r="S12" s="314" t="s">
        <v>1002</v>
      </c>
      <c r="T12" s="314" t="s">
        <v>1002</v>
      </c>
      <c r="U12" s="180" t="s">
        <v>938</v>
      </c>
    </row>
    <row r="13" spans="1:21" ht="409.5">
      <c r="A13" s="443"/>
      <c r="B13" s="383"/>
      <c r="C13" s="383"/>
      <c r="D13" s="39" t="s">
        <v>272</v>
      </c>
      <c r="E13" s="37" t="s">
        <v>151</v>
      </c>
      <c r="F13" s="37" t="s">
        <v>186</v>
      </c>
      <c r="G13" s="37" t="s">
        <v>188</v>
      </c>
      <c r="H13" s="37" t="s">
        <v>189</v>
      </c>
      <c r="I13" s="39" t="s">
        <v>187</v>
      </c>
      <c r="J13" s="39">
        <f>100*10*3</f>
        <v>3000</v>
      </c>
      <c r="K13" s="149" t="s">
        <v>387</v>
      </c>
      <c r="L13" s="149" t="s">
        <v>388</v>
      </c>
      <c r="M13" s="149" t="s">
        <v>739</v>
      </c>
      <c r="N13" s="149" t="s">
        <v>740</v>
      </c>
      <c r="O13" s="149" t="s">
        <v>741</v>
      </c>
      <c r="P13" s="181">
        <v>3</v>
      </c>
      <c r="Q13" s="182">
        <v>3</v>
      </c>
      <c r="R13" s="179">
        <f>(Q13/P13)*1</f>
        <v>1</v>
      </c>
      <c r="S13" s="314" t="s">
        <v>1002</v>
      </c>
      <c r="T13" s="314" t="s">
        <v>1002</v>
      </c>
      <c r="U13" s="183" t="s">
        <v>958</v>
      </c>
    </row>
    <row r="14" spans="1:21" ht="89.25" customHeight="1">
      <c r="A14" s="443"/>
      <c r="B14" s="383"/>
      <c r="C14" s="383"/>
      <c r="D14" s="39" t="s">
        <v>273</v>
      </c>
      <c r="E14" s="37" t="s">
        <v>148</v>
      </c>
      <c r="F14" s="37" t="s">
        <v>190</v>
      </c>
      <c r="G14" s="37" t="s">
        <v>191</v>
      </c>
      <c r="H14" s="37" t="s">
        <v>192</v>
      </c>
      <c r="I14" s="39" t="s">
        <v>187</v>
      </c>
      <c r="J14" s="40" t="s">
        <v>318</v>
      </c>
      <c r="K14" s="143" t="s">
        <v>383</v>
      </c>
      <c r="L14" s="143" t="s">
        <v>388</v>
      </c>
      <c r="M14" s="143" t="s">
        <v>742</v>
      </c>
      <c r="N14" s="143">
        <v>35</v>
      </c>
      <c r="O14" s="92" t="s">
        <v>743</v>
      </c>
      <c r="P14" s="120">
        <v>0.06</v>
      </c>
      <c r="Q14" s="120">
        <v>0.04</v>
      </c>
      <c r="R14" s="117">
        <f t="shared" si="1"/>
        <v>0.66666666666666674</v>
      </c>
      <c r="S14" s="314" t="s">
        <v>1002</v>
      </c>
      <c r="T14" s="314" t="s">
        <v>1002</v>
      </c>
      <c r="U14" s="144" t="s">
        <v>957</v>
      </c>
    </row>
    <row r="15" spans="1:21" ht="330">
      <c r="A15" s="443"/>
      <c r="B15" s="383"/>
      <c r="C15" s="383"/>
      <c r="D15" s="39" t="s">
        <v>274</v>
      </c>
      <c r="E15" s="37" t="s">
        <v>149</v>
      </c>
      <c r="F15" s="37" t="s">
        <v>195</v>
      </c>
      <c r="G15" s="37" t="s">
        <v>196</v>
      </c>
      <c r="H15" s="37" t="s">
        <v>197</v>
      </c>
      <c r="I15" s="39" t="s">
        <v>187</v>
      </c>
      <c r="J15" s="39" t="s">
        <v>194</v>
      </c>
      <c r="K15" s="143" t="s">
        <v>387</v>
      </c>
      <c r="L15" s="143" t="s">
        <v>744</v>
      </c>
      <c r="M15" s="143" t="s">
        <v>745</v>
      </c>
      <c r="N15" s="143" t="s">
        <v>746</v>
      </c>
      <c r="O15" s="143" t="s">
        <v>747</v>
      </c>
      <c r="P15" s="121">
        <v>649</v>
      </c>
      <c r="Q15" s="122">
        <v>649</v>
      </c>
      <c r="R15" s="117">
        <f t="shared" si="1"/>
        <v>1</v>
      </c>
      <c r="S15" s="314" t="s">
        <v>1002</v>
      </c>
      <c r="T15" s="314" t="s">
        <v>1002</v>
      </c>
      <c r="U15" s="483" t="s">
        <v>956</v>
      </c>
    </row>
    <row r="16" spans="1:21" ht="51" customHeight="1">
      <c r="A16" s="443"/>
      <c r="B16" s="383"/>
      <c r="C16" s="383"/>
      <c r="D16" s="39" t="s">
        <v>275</v>
      </c>
      <c r="E16" s="37" t="s">
        <v>154</v>
      </c>
      <c r="F16" s="37" t="s">
        <v>198</v>
      </c>
      <c r="G16" s="37" t="s">
        <v>196</v>
      </c>
      <c r="H16" s="37" t="s">
        <v>197</v>
      </c>
      <c r="I16" s="39" t="s">
        <v>187</v>
      </c>
      <c r="J16" s="39" t="s">
        <v>194</v>
      </c>
      <c r="K16" s="143" t="s">
        <v>387</v>
      </c>
      <c r="L16" s="143" t="s">
        <v>748</v>
      </c>
      <c r="M16" s="143" t="s">
        <v>749</v>
      </c>
      <c r="N16" s="143" t="s">
        <v>746</v>
      </c>
      <c r="O16" s="143" t="s">
        <v>750</v>
      </c>
      <c r="P16" s="122">
        <v>155</v>
      </c>
      <c r="Q16" s="122">
        <v>155</v>
      </c>
      <c r="R16" s="117">
        <f t="shared" si="1"/>
        <v>1</v>
      </c>
      <c r="S16" s="314" t="s">
        <v>1002</v>
      </c>
      <c r="T16" s="314" t="s">
        <v>1002</v>
      </c>
      <c r="U16" s="484"/>
    </row>
    <row r="17" spans="1:21" ht="330" customHeight="1">
      <c r="A17" s="443"/>
      <c r="B17" s="383"/>
      <c r="C17" s="383"/>
      <c r="D17" s="404" t="s">
        <v>276</v>
      </c>
      <c r="E17" s="379" t="s">
        <v>155</v>
      </c>
      <c r="F17" s="37" t="s">
        <v>13</v>
      </c>
      <c r="G17" s="37" t="s">
        <v>17</v>
      </c>
      <c r="H17" s="37" t="s">
        <v>135</v>
      </c>
      <c r="I17" s="39" t="s">
        <v>18</v>
      </c>
      <c r="J17" s="39" t="s">
        <v>15</v>
      </c>
      <c r="K17" s="483" t="s">
        <v>383</v>
      </c>
      <c r="L17" s="483" t="s">
        <v>384</v>
      </c>
      <c r="M17" s="483" t="s">
        <v>398</v>
      </c>
      <c r="N17" s="483">
        <v>186</v>
      </c>
      <c r="O17" s="483" t="s">
        <v>399</v>
      </c>
      <c r="P17" s="123">
        <v>4.0000000000000001E-3</v>
      </c>
      <c r="Q17" s="124">
        <v>3.5000000000000001E-3</v>
      </c>
      <c r="R17" s="125">
        <v>0.88</v>
      </c>
      <c r="S17" s="542" t="s">
        <v>1002</v>
      </c>
      <c r="T17" s="542" t="s">
        <v>1002</v>
      </c>
      <c r="U17" s="523" t="s">
        <v>751</v>
      </c>
    </row>
    <row r="18" spans="1:21">
      <c r="A18" s="443"/>
      <c r="B18" s="383"/>
      <c r="C18" s="383"/>
      <c r="D18" s="383"/>
      <c r="E18" s="380"/>
      <c r="F18" s="379" t="s">
        <v>14</v>
      </c>
      <c r="G18" s="379" t="s">
        <v>17</v>
      </c>
      <c r="H18" s="379" t="s">
        <v>205</v>
      </c>
      <c r="I18" s="404" t="s">
        <v>19</v>
      </c>
      <c r="J18" s="426" t="s">
        <v>16</v>
      </c>
      <c r="K18" s="489"/>
      <c r="L18" s="489"/>
      <c r="M18" s="489"/>
      <c r="N18" s="489"/>
      <c r="O18" s="489"/>
      <c r="P18" s="532">
        <v>0.1</v>
      </c>
      <c r="Q18" s="531">
        <v>0.08</v>
      </c>
      <c r="R18" s="530">
        <f t="shared" si="1"/>
        <v>0.79999999999999993</v>
      </c>
      <c r="S18" s="543"/>
      <c r="T18" s="543"/>
      <c r="U18" s="524"/>
    </row>
    <row r="19" spans="1:21" ht="15" customHeight="1">
      <c r="A19" s="443"/>
      <c r="B19" s="383"/>
      <c r="C19" s="383"/>
      <c r="D19" s="394"/>
      <c r="E19" s="395"/>
      <c r="F19" s="395"/>
      <c r="G19" s="395"/>
      <c r="H19" s="395"/>
      <c r="I19" s="394"/>
      <c r="J19" s="426"/>
      <c r="K19" s="484"/>
      <c r="L19" s="484"/>
      <c r="M19" s="484"/>
      <c r="N19" s="484"/>
      <c r="O19" s="484"/>
      <c r="P19" s="532"/>
      <c r="Q19" s="531"/>
      <c r="R19" s="530"/>
      <c r="S19" s="544"/>
      <c r="T19" s="544"/>
      <c r="U19" s="525"/>
    </row>
    <row r="20" spans="1:21" ht="54" customHeight="1">
      <c r="A20" s="443"/>
      <c r="B20" s="383"/>
      <c r="C20" s="383"/>
      <c r="D20" s="404" t="s">
        <v>277</v>
      </c>
      <c r="E20" s="404" t="s">
        <v>157</v>
      </c>
      <c r="F20" s="404" t="s">
        <v>199</v>
      </c>
      <c r="G20" s="404" t="s">
        <v>200</v>
      </c>
      <c r="H20" s="404" t="s">
        <v>204</v>
      </c>
      <c r="I20" s="404" t="s">
        <v>187</v>
      </c>
      <c r="J20" s="375">
        <v>0.1</v>
      </c>
      <c r="K20" s="483" t="s">
        <v>387</v>
      </c>
      <c r="L20" s="483" t="s">
        <v>752</v>
      </c>
      <c r="M20" s="483" t="s">
        <v>753</v>
      </c>
      <c r="N20" s="483" t="s">
        <v>754</v>
      </c>
      <c r="O20" s="536" t="s">
        <v>755</v>
      </c>
      <c r="P20" s="538">
        <v>0.06</v>
      </c>
      <c r="Q20" s="538">
        <v>0.06</v>
      </c>
      <c r="R20" s="534">
        <f>(Q20/P20)*1</f>
        <v>1</v>
      </c>
      <c r="S20" s="545" t="s">
        <v>1002</v>
      </c>
      <c r="T20" s="545" t="s">
        <v>1002</v>
      </c>
      <c r="U20" s="485" t="s">
        <v>955</v>
      </c>
    </row>
    <row r="21" spans="1:21" ht="72.75" customHeight="1">
      <c r="A21" s="443"/>
      <c r="B21" s="383"/>
      <c r="C21" s="383"/>
      <c r="D21" s="383"/>
      <c r="E21" s="383"/>
      <c r="F21" s="383"/>
      <c r="G21" s="383"/>
      <c r="H21" s="383"/>
      <c r="I21" s="383"/>
      <c r="J21" s="376"/>
      <c r="K21" s="489"/>
      <c r="L21" s="489"/>
      <c r="M21" s="489"/>
      <c r="N21" s="489"/>
      <c r="O21" s="537"/>
      <c r="P21" s="539"/>
      <c r="Q21" s="539"/>
      <c r="R21" s="540"/>
      <c r="S21" s="546"/>
      <c r="T21" s="546"/>
      <c r="U21" s="533"/>
    </row>
    <row r="22" spans="1:21" ht="225" customHeight="1">
      <c r="A22" s="443"/>
      <c r="B22" s="383"/>
      <c r="C22" s="383"/>
      <c r="D22" s="383"/>
      <c r="E22" s="383"/>
      <c r="F22" s="383"/>
      <c r="G22" s="383"/>
      <c r="H22" s="383"/>
      <c r="I22" s="383"/>
      <c r="J22" s="376"/>
      <c r="K22" s="489"/>
      <c r="L22" s="489"/>
      <c r="M22" s="487" t="s">
        <v>756</v>
      </c>
      <c r="N22" s="483" t="s">
        <v>757</v>
      </c>
      <c r="O22" s="536" t="s">
        <v>758</v>
      </c>
      <c r="P22" s="505">
        <v>400</v>
      </c>
      <c r="Q22" s="505">
        <v>437</v>
      </c>
      <c r="R22" s="534">
        <f>(Q22/P22)*1</f>
        <v>1.0925</v>
      </c>
      <c r="S22" s="542" t="s">
        <v>1002</v>
      </c>
      <c r="T22" s="542" t="s">
        <v>1002</v>
      </c>
      <c r="U22" s="483" t="s">
        <v>954</v>
      </c>
    </row>
    <row r="23" spans="1:21" ht="15" customHeight="1">
      <c r="A23" s="443"/>
      <c r="B23" s="383"/>
      <c r="C23" s="383"/>
      <c r="D23" s="394"/>
      <c r="E23" s="394"/>
      <c r="F23" s="394"/>
      <c r="G23" s="394"/>
      <c r="H23" s="394"/>
      <c r="I23" s="394"/>
      <c r="J23" s="392"/>
      <c r="K23" s="484"/>
      <c r="L23" s="484"/>
      <c r="M23" s="488"/>
      <c r="N23" s="484"/>
      <c r="O23" s="541"/>
      <c r="P23" s="506"/>
      <c r="Q23" s="506"/>
      <c r="R23" s="535"/>
      <c r="S23" s="544"/>
      <c r="T23" s="544"/>
      <c r="U23" s="484"/>
    </row>
    <row r="24" spans="1:21" ht="409.5">
      <c r="A24" s="443"/>
      <c r="B24" s="383"/>
      <c r="C24" s="383"/>
      <c r="D24" s="39" t="s">
        <v>278</v>
      </c>
      <c r="E24" s="37" t="s">
        <v>145</v>
      </c>
      <c r="F24" s="37" t="s">
        <v>201</v>
      </c>
      <c r="G24" s="37" t="s">
        <v>202</v>
      </c>
      <c r="H24" s="37" t="s">
        <v>203</v>
      </c>
      <c r="I24" s="39" t="s">
        <v>187</v>
      </c>
      <c r="J24" s="40">
        <v>0.6</v>
      </c>
      <c r="K24" s="143" t="s">
        <v>387</v>
      </c>
      <c r="L24" s="143" t="s">
        <v>400</v>
      </c>
      <c r="M24" s="143" t="s">
        <v>389</v>
      </c>
      <c r="N24" s="143">
        <v>46</v>
      </c>
      <c r="O24" s="143" t="s">
        <v>759</v>
      </c>
      <c r="P24" s="120">
        <v>0.28000000000000003</v>
      </c>
      <c r="Q24" s="127">
        <v>0.25</v>
      </c>
      <c r="R24" s="117">
        <f>(Q24/P24)*1</f>
        <v>0.89285714285714279</v>
      </c>
      <c r="S24" s="314" t="s">
        <v>1002</v>
      </c>
      <c r="T24" s="314" t="s">
        <v>1002</v>
      </c>
      <c r="U24" s="148" t="s">
        <v>953</v>
      </c>
    </row>
    <row r="25" spans="1:21" ht="409.5">
      <c r="A25" s="443"/>
      <c r="B25" s="394"/>
      <c r="C25" s="394"/>
      <c r="D25" s="39" t="s">
        <v>279</v>
      </c>
      <c r="E25" s="37" t="s">
        <v>206</v>
      </c>
      <c r="F25" s="37" t="s">
        <v>207</v>
      </c>
      <c r="G25" s="37" t="s">
        <v>208</v>
      </c>
      <c r="H25" s="37" t="s">
        <v>209</v>
      </c>
      <c r="I25" s="39">
        <v>1</v>
      </c>
      <c r="J25" s="39">
        <v>5</v>
      </c>
      <c r="K25" s="140" t="s">
        <v>387</v>
      </c>
      <c r="L25" s="140" t="s">
        <v>400</v>
      </c>
      <c r="M25" s="140" t="s">
        <v>760</v>
      </c>
      <c r="N25" s="140" t="s">
        <v>761</v>
      </c>
      <c r="O25" s="143" t="s">
        <v>762</v>
      </c>
      <c r="P25" s="122">
        <v>5</v>
      </c>
      <c r="Q25" s="128">
        <v>4.05</v>
      </c>
      <c r="R25" s="117">
        <f>(Q25/P25)*1</f>
        <v>0.80999999999999994</v>
      </c>
      <c r="S25" s="314" t="s">
        <v>1002</v>
      </c>
      <c r="T25" s="314" t="s">
        <v>1002</v>
      </c>
      <c r="U25" s="148" t="s">
        <v>952</v>
      </c>
    </row>
    <row r="26" spans="1:21" ht="38.25" customHeight="1">
      <c r="A26" s="443"/>
      <c r="B26" s="383" t="s">
        <v>263</v>
      </c>
      <c r="C26" s="383" t="s">
        <v>124</v>
      </c>
      <c r="D26" s="383" t="s">
        <v>280</v>
      </c>
      <c r="E26" s="395" t="s">
        <v>158</v>
      </c>
      <c r="F26" s="35" t="s">
        <v>20</v>
      </c>
      <c r="G26" s="35" t="s">
        <v>96</v>
      </c>
      <c r="H26" s="35" t="s">
        <v>210</v>
      </c>
      <c r="I26" s="84" t="s">
        <v>22</v>
      </c>
      <c r="J26" s="53" t="s">
        <v>80</v>
      </c>
      <c r="K26" s="490" t="s">
        <v>383</v>
      </c>
      <c r="L26" s="490" t="s">
        <v>408</v>
      </c>
      <c r="M26" s="483" t="s">
        <v>763</v>
      </c>
      <c r="N26" s="487" t="s">
        <v>764</v>
      </c>
      <c r="O26" s="483" t="s">
        <v>765</v>
      </c>
      <c r="P26" s="547">
        <v>0.85</v>
      </c>
      <c r="Q26" s="532">
        <v>0.69599999999999995</v>
      </c>
      <c r="R26" s="507">
        <f>(Q26/P26)</f>
        <v>0.81882352941176462</v>
      </c>
      <c r="S26" s="557" t="s">
        <v>1002</v>
      </c>
      <c r="T26" s="557" t="s">
        <v>1002</v>
      </c>
      <c r="U26" s="520" t="s">
        <v>951</v>
      </c>
    </row>
    <row r="27" spans="1:21">
      <c r="A27" s="443"/>
      <c r="B27" s="383"/>
      <c r="C27" s="383"/>
      <c r="D27" s="383"/>
      <c r="E27" s="370"/>
      <c r="F27" s="379" t="s">
        <v>21</v>
      </c>
      <c r="G27" s="379" t="s">
        <v>96</v>
      </c>
      <c r="H27" s="379" t="s">
        <v>210</v>
      </c>
      <c r="I27" s="458" t="s">
        <v>23</v>
      </c>
      <c r="J27" s="404" t="s">
        <v>82</v>
      </c>
      <c r="K27" s="491"/>
      <c r="L27" s="491"/>
      <c r="M27" s="484"/>
      <c r="N27" s="488"/>
      <c r="O27" s="484"/>
      <c r="P27" s="547"/>
      <c r="Q27" s="532"/>
      <c r="R27" s="508"/>
      <c r="S27" s="557"/>
      <c r="T27" s="557"/>
      <c r="U27" s="520"/>
    </row>
    <row r="28" spans="1:21" ht="28.5" customHeight="1">
      <c r="A28" s="443"/>
      <c r="B28" s="383"/>
      <c r="C28" s="383"/>
      <c r="D28" s="394"/>
      <c r="E28" s="370"/>
      <c r="F28" s="395"/>
      <c r="G28" s="395"/>
      <c r="H28" s="395"/>
      <c r="I28" s="459"/>
      <c r="J28" s="394"/>
      <c r="K28" s="491"/>
      <c r="L28" s="491"/>
      <c r="M28" s="140" t="s">
        <v>766</v>
      </c>
      <c r="N28" s="140" t="s">
        <v>767</v>
      </c>
      <c r="O28" s="141" t="s">
        <v>768</v>
      </c>
      <c r="P28" s="129">
        <v>0.5</v>
      </c>
      <c r="Q28" s="130">
        <v>0.61519999999999997</v>
      </c>
      <c r="R28" s="131">
        <f>(P28/Q28)</f>
        <v>0.81274382314694416</v>
      </c>
      <c r="S28" s="314" t="s">
        <v>1002</v>
      </c>
      <c r="T28" s="314" t="s">
        <v>1002</v>
      </c>
      <c r="U28" s="149" t="s">
        <v>950</v>
      </c>
    </row>
    <row r="29" spans="1:21" ht="38.25" customHeight="1">
      <c r="A29" s="443"/>
      <c r="B29" s="383"/>
      <c r="C29" s="383"/>
      <c r="D29" s="404" t="s">
        <v>281</v>
      </c>
      <c r="E29" s="37" t="s">
        <v>160</v>
      </c>
      <c r="F29" s="37" t="s">
        <v>211</v>
      </c>
      <c r="G29" s="37" t="s">
        <v>96</v>
      </c>
      <c r="H29" s="37" t="s">
        <v>210</v>
      </c>
      <c r="I29" s="39">
        <v>4</v>
      </c>
      <c r="J29" s="39">
        <v>8</v>
      </c>
      <c r="K29" s="483" t="s">
        <v>383</v>
      </c>
      <c r="L29" s="483" t="s">
        <v>769</v>
      </c>
      <c r="M29" s="483" t="s">
        <v>770</v>
      </c>
      <c r="N29" s="483" t="s">
        <v>771</v>
      </c>
      <c r="O29" s="485" t="s">
        <v>772</v>
      </c>
      <c r="P29" s="526">
        <v>7</v>
      </c>
      <c r="Q29" s="528">
        <v>9</v>
      </c>
      <c r="R29" s="507">
        <f>(Q29/P29)*1</f>
        <v>1.2857142857142858</v>
      </c>
      <c r="S29" s="558" t="s">
        <v>1002</v>
      </c>
      <c r="T29" s="483" t="s">
        <v>1002</v>
      </c>
      <c r="U29" s="521" t="s">
        <v>773</v>
      </c>
    </row>
    <row r="30" spans="1:21" ht="51">
      <c r="A30" s="443"/>
      <c r="B30" s="383"/>
      <c r="C30" s="383"/>
      <c r="D30" s="394"/>
      <c r="E30" s="37" t="s">
        <v>212</v>
      </c>
      <c r="F30" s="37" t="s">
        <v>24</v>
      </c>
      <c r="G30" s="37" t="s">
        <v>97</v>
      </c>
      <c r="H30" s="37" t="s">
        <v>116</v>
      </c>
      <c r="I30" s="87" t="s">
        <v>25</v>
      </c>
      <c r="J30" s="39" t="s">
        <v>81</v>
      </c>
      <c r="K30" s="484"/>
      <c r="L30" s="484"/>
      <c r="M30" s="484"/>
      <c r="N30" s="484"/>
      <c r="O30" s="486"/>
      <c r="P30" s="527"/>
      <c r="Q30" s="529"/>
      <c r="R30" s="508"/>
      <c r="S30" s="559"/>
      <c r="T30" s="484"/>
      <c r="U30" s="522"/>
    </row>
    <row r="31" spans="1:21" ht="51" customHeight="1">
      <c r="A31" s="443"/>
      <c r="B31" s="383"/>
      <c r="C31" s="383"/>
      <c r="D31" s="404" t="s">
        <v>282</v>
      </c>
      <c r="E31" s="37" t="s">
        <v>159</v>
      </c>
      <c r="F31" s="37" t="s">
        <v>30</v>
      </c>
      <c r="G31" s="37" t="s">
        <v>97</v>
      </c>
      <c r="H31" s="37" t="s">
        <v>116</v>
      </c>
      <c r="I31" s="88" t="s">
        <v>31</v>
      </c>
      <c r="J31" s="39" t="s">
        <v>85</v>
      </c>
      <c r="K31" s="140" t="s">
        <v>383</v>
      </c>
      <c r="L31" s="140" t="s">
        <v>591</v>
      </c>
      <c r="M31" s="140" t="s">
        <v>592</v>
      </c>
      <c r="N31" s="140" t="s">
        <v>774</v>
      </c>
      <c r="O31" s="145" t="s">
        <v>775</v>
      </c>
      <c r="P31" s="132">
        <v>0.24</v>
      </c>
      <c r="Q31" s="133">
        <v>0.44</v>
      </c>
      <c r="R31" s="117">
        <f>(Q31/P31)*1</f>
        <v>1.8333333333333335</v>
      </c>
      <c r="S31" s="314" t="s">
        <v>1002</v>
      </c>
      <c r="T31" s="314" t="s">
        <v>1002</v>
      </c>
      <c r="U31" s="150" t="s">
        <v>949</v>
      </c>
    </row>
    <row r="32" spans="1:21" ht="409.5">
      <c r="A32" s="443"/>
      <c r="B32" s="383"/>
      <c r="C32" s="383"/>
      <c r="D32" s="394"/>
      <c r="E32" s="37" t="s">
        <v>161</v>
      </c>
      <c r="F32" s="37" t="s">
        <v>26</v>
      </c>
      <c r="G32" s="37" t="s">
        <v>97</v>
      </c>
      <c r="H32" s="37" t="s">
        <v>116</v>
      </c>
      <c r="I32" s="87" t="s">
        <v>27</v>
      </c>
      <c r="J32" s="39" t="s">
        <v>87</v>
      </c>
      <c r="K32" s="145" t="s">
        <v>383</v>
      </c>
      <c r="L32" s="140" t="s">
        <v>776</v>
      </c>
      <c r="M32" s="140" t="s">
        <v>777</v>
      </c>
      <c r="N32" s="140" t="s">
        <v>778</v>
      </c>
      <c r="O32" s="151" t="s">
        <v>779</v>
      </c>
      <c r="P32" s="134">
        <v>0.48</v>
      </c>
      <c r="Q32" s="120">
        <v>0.42</v>
      </c>
      <c r="R32" s="117">
        <f>(Q32/P32)*1</f>
        <v>0.875</v>
      </c>
      <c r="S32" s="314" t="s">
        <v>1002</v>
      </c>
      <c r="T32" s="314" t="s">
        <v>1002</v>
      </c>
      <c r="U32" s="152" t="s">
        <v>948</v>
      </c>
    </row>
    <row r="33" spans="1:37" ht="180">
      <c r="A33" s="443"/>
      <c r="B33" s="394"/>
      <c r="C33" s="394"/>
      <c r="D33" s="39" t="s">
        <v>283</v>
      </c>
      <c r="E33" s="37" t="s">
        <v>162</v>
      </c>
      <c r="F33" s="37" t="s">
        <v>28</v>
      </c>
      <c r="G33" s="37" t="s">
        <v>97</v>
      </c>
      <c r="H33" s="37" t="s">
        <v>116</v>
      </c>
      <c r="I33" s="87" t="s">
        <v>29</v>
      </c>
      <c r="J33" s="39" t="s">
        <v>89</v>
      </c>
      <c r="K33" s="147" t="s">
        <v>383</v>
      </c>
      <c r="L33" s="147" t="s">
        <v>591</v>
      </c>
      <c r="M33" s="147" t="s">
        <v>592</v>
      </c>
      <c r="N33" s="143">
        <v>106</v>
      </c>
      <c r="O33" s="151" t="s">
        <v>780</v>
      </c>
      <c r="P33" s="120">
        <v>0.08</v>
      </c>
      <c r="Q33" s="123">
        <v>8.5000000000000006E-2</v>
      </c>
      <c r="R33" s="117">
        <f>(P33/Q33)</f>
        <v>0.94117647058823528</v>
      </c>
      <c r="S33" s="314" t="s">
        <v>1002</v>
      </c>
      <c r="T33" s="314" t="s">
        <v>1002</v>
      </c>
      <c r="U33" s="143" t="s">
        <v>781</v>
      </c>
    </row>
    <row r="34" spans="1:37" ht="330">
      <c r="A34" s="443"/>
      <c r="B34" s="404" t="s">
        <v>264</v>
      </c>
      <c r="C34" s="404" t="s">
        <v>213</v>
      </c>
      <c r="D34" s="39" t="s">
        <v>284</v>
      </c>
      <c r="E34" s="37" t="s">
        <v>167</v>
      </c>
      <c r="F34" s="37" t="s">
        <v>217</v>
      </c>
      <c r="G34" s="37" t="s">
        <v>215</v>
      </c>
      <c r="H34" s="87" t="s">
        <v>216</v>
      </c>
      <c r="I34" s="88" t="s">
        <v>214</v>
      </c>
      <c r="J34" s="40">
        <v>0.8</v>
      </c>
      <c r="K34" s="140" t="s">
        <v>383</v>
      </c>
      <c r="L34" s="140" t="s">
        <v>591</v>
      </c>
      <c r="M34" s="140" t="s">
        <v>592</v>
      </c>
      <c r="N34" s="140" t="s">
        <v>782</v>
      </c>
      <c r="O34" s="151" t="s">
        <v>783</v>
      </c>
      <c r="P34" s="120">
        <v>0.6</v>
      </c>
      <c r="Q34" s="120">
        <v>0.56899999999999995</v>
      </c>
      <c r="R34" s="117">
        <f>(Q34/P34)*1</f>
        <v>0.94833333333333325</v>
      </c>
      <c r="S34" s="314" t="s">
        <v>1002</v>
      </c>
      <c r="T34" s="314" t="s">
        <v>1002</v>
      </c>
      <c r="U34" s="143" t="s">
        <v>784</v>
      </c>
    </row>
    <row r="35" spans="1:37" ht="299.25">
      <c r="A35" s="443"/>
      <c r="B35" s="383"/>
      <c r="C35" s="383"/>
      <c r="D35" s="39" t="s">
        <v>285</v>
      </c>
      <c r="E35" s="37" t="s">
        <v>169</v>
      </c>
      <c r="F35" s="37" t="s">
        <v>32</v>
      </c>
      <c r="G35" s="37" t="s">
        <v>98</v>
      </c>
      <c r="H35" s="37" t="s">
        <v>117</v>
      </c>
      <c r="I35" s="37" t="s">
        <v>49</v>
      </c>
      <c r="J35" s="40">
        <v>1</v>
      </c>
      <c r="K35" s="143" t="s">
        <v>383</v>
      </c>
      <c r="L35" s="143" t="s">
        <v>428</v>
      </c>
      <c r="M35" s="143" t="s">
        <v>429</v>
      </c>
      <c r="N35" s="143">
        <v>133</v>
      </c>
      <c r="O35" s="153" t="s">
        <v>430</v>
      </c>
      <c r="P35" s="120">
        <v>0.72</v>
      </c>
      <c r="Q35" s="120">
        <v>0.5</v>
      </c>
      <c r="R35" s="135">
        <f>(Q35/P35)*1</f>
        <v>0.69444444444444442</v>
      </c>
      <c r="S35" s="314" t="s">
        <v>1002</v>
      </c>
      <c r="T35" s="314" t="s">
        <v>1002</v>
      </c>
      <c r="U35" s="148" t="s">
        <v>947</v>
      </c>
    </row>
    <row r="36" spans="1:37" ht="213.75">
      <c r="A36" s="443"/>
      <c r="B36" s="383"/>
      <c r="C36" s="383"/>
      <c r="D36" s="404" t="s">
        <v>286</v>
      </c>
      <c r="E36" s="379" t="s">
        <v>606</v>
      </c>
      <c r="F36" s="379" t="s">
        <v>218</v>
      </c>
      <c r="G36" s="379" t="s">
        <v>221</v>
      </c>
      <c r="H36" s="379" t="s">
        <v>222</v>
      </c>
      <c r="I36" s="404" t="s">
        <v>187</v>
      </c>
      <c r="J36" s="404" t="s">
        <v>220</v>
      </c>
      <c r="K36" s="143" t="s">
        <v>383</v>
      </c>
      <c r="L36" s="143" t="s">
        <v>785</v>
      </c>
      <c r="M36" s="143" t="s">
        <v>786</v>
      </c>
      <c r="N36" s="143">
        <v>163</v>
      </c>
      <c r="O36" s="92" t="s">
        <v>787</v>
      </c>
      <c r="P36" s="120">
        <v>0.7</v>
      </c>
      <c r="Q36" s="120">
        <v>0.7</v>
      </c>
      <c r="R36" s="117">
        <f>(Q36/P36)*1</f>
        <v>1</v>
      </c>
      <c r="S36" s="314" t="s">
        <v>1002</v>
      </c>
      <c r="T36" s="314" t="s">
        <v>1002</v>
      </c>
      <c r="U36" s="148" t="s">
        <v>946</v>
      </c>
    </row>
    <row r="37" spans="1:37" ht="409.5" customHeight="1">
      <c r="A37" s="443"/>
      <c r="B37" s="383"/>
      <c r="C37" s="383"/>
      <c r="D37" s="383"/>
      <c r="E37" s="380"/>
      <c r="F37" s="380"/>
      <c r="G37" s="380"/>
      <c r="H37" s="380"/>
      <c r="I37" s="383"/>
      <c r="J37" s="383"/>
      <c r="K37" s="520" t="s">
        <v>383</v>
      </c>
      <c r="L37" s="520" t="s">
        <v>788</v>
      </c>
      <c r="M37" s="520" t="s">
        <v>789</v>
      </c>
      <c r="N37" s="520" t="s">
        <v>790</v>
      </c>
      <c r="O37" s="548" t="s">
        <v>791</v>
      </c>
      <c r="P37" s="549">
        <v>18</v>
      </c>
      <c r="Q37" s="549">
        <v>18</v>
      </c>
      <c r="R37" s="501">
        <f>(Q37/P37)*1</f>
        <v>1</v>
      </c>
      <c r="S37" s="560" t="s">
        <v>1002</v>
      </c>
      <c r="T37" s="560" t="s">
        <v>1002</v>
      </c>
      <c r="U37" s="564" t="s">
        <v>945</v>
      </c>
    </row>
    <row r="38" spans="1:37">
      <c r="A38" s="443"/>
      <c r="B38" s="383"/>
      <c r="C38" s="383"/>
      <c r="D38" s="394"/>
      <c r="E38" s="395"/>
      <c r="F38" s="395"/>
      <c r="G38" s="395"/>
      <c r="H38" s="395"/>
      <c r="I38" s="394"/>
      <c r="J38" s="394"/>
      <c r="K38" s="520"/>
      <c r="L38" s="520"/>
      <c r="M38" s="520"/>
      <c r="N38" s="520"/>
      <c r="O38" s="548"/>
      <c r="P38" s="549"/>
      <c r="Q38" s="549"/>
      <c r="R38" s="501"/>
      <c r="S38" s="560"/>
      <c r="T38" s="560"/>
      <c r="U38" s="564"/>
      <c r="V38" s="283"/>
      <c r="W38" s="283"/>
      <c r="X38" s="283"/>
      <c r="Y38" s="283"/>
      <c r="Z38" s="283"/>
      <c r="AA38" s="283"/>
      <c r="AB38" s="283"/>
      <c r="AC38" s="283"/>
      <c r="AD38" s="283"/>
      <c r="AK38" s="283"/>
    </row>
    <row r="39" spans="1:37" ht="213.75">
      <c r="A39" s="443"/>
      <c r="B39" s="383"/>
      <c r="C39" s="383"/>
      <c r="D39" s="39" t="s">
        <v>287</v>
      </c>
      <c r="E39" s="37" t="s">
        <v>223</v>
      </c>
      <c r="F39" s="37" t="s">
        <v>224</v>
      </c>
      <c r="G39" s="37" t="s">
        <v>98</v>
      </c>
      <c r="H39" s="37" t="s">
        <v>225</v>
      </c>
      <c r="I39" s="39" t="s">
        <v>187</v>
      </c>
      <c r="J39" s="39">
        <v>12</v>
      </c>
      <c r="K39" s="143" t="s">
        <v>383</v>
      </c>
      <c r="L39" s="143" t="s">
        <v>428</v>
      </c>
      <c r="M39" s="143" t="s">
        <v>429</v>
      </c>
      <c r="N39" s="143">
        <v>134</v>
      </c>
      <c r="O39" s="155" t="s">
        <v>792</v>
      </c>
      <c r="P39" s="126">
        <v>12</v>
      </c>
      <c r="Q39" s="126">
        <v>12</v>
      </c>
      <c r="R39" s="117">
        <f>(Q39/P39)*1</f>
        <v>1</v>
      </c>
      <c r="S39" s="314" t="s">
        <v>1002</v>
      </c>
      <c r="T39" s="314" t="s">
        <v>1002</v>
      </c>
      <c r="U39" s="150" t="s">
        <v>960</v>
      </c>
      <c r="V39" s="284"/>
      <c r="W39" s="284"/>
      <c r="X39" s="284"/>
      <c r="Y39" s="284"/>
      <c r="Z39" s="284"/>
      <c r="AA39" s="284"/>
      <c r="AB39" s="284"/>
      <c r="AC39" s="284"/>
      <c r="AD39" s="284"/>
      <c r="AE39" s="285"/>
      <c r="AF39" s="285"/>
    </row>
    <row r="40" spans="1:37" ht="409.5">
      <c r="A40" s="443"/>
      <c r="B40" s="383"/>
      <c r="C40" s="383"/>
      <c r="D40" s="39" t="s">
        <v>288</v>
      </c>
      <c r="E40" s="37" t="s">
        <v>227</v>
      </c>
      <c r="F40" s="37" t="s">
        <v>226</v>
      </c>
      <c r="G40" s="37" t="s">
        <v>98</v>
      </c>
      <c r="H40" s="37" t="s">
        <v>225</v>
      </c>
      <c r="I40" s="39" t="s">
        <v>187</v>
      </c>
      <c r="J40" s="40">
        <v>1</v>
      </c>
      <c r="K40" s="143" t="s">
        <v>383</v>
      </c>
      <c r="L40" s="143" t="s">
        <v>428</v>
      </c>
      <c r="M40" s="143" t="s">
        <v>439</v>
      </c>
      <c r="N40" s="143">
        <v>136</v>
      </c>
      <c r="O40" s="153" t="s">
        <v>440</v>
      </c>
      <c r="P40" s="120">
        <v>0.65</v>
      </c>
      <c r="Q40" s="120">
        <v>0</v>
      </c>
      <c r="R40" s="117">
        <f>(Q40/P40)*1</f>
        <v>0</v>
      </c>
      <c r="S40" s="314" t="s">
        <v>1002</v>
      </c>
      <c r="T40" s="314" t="s">
        <v>1002</v>
      </c>
      <c r="U40" s="156" t="s">
        <v>793</v>
      </c>
    </row>
    <row r="41" spans="1:37" ht="171">
      <c r="A41" s="443"/>
      <c r="B41" s="383"/>
      <c r="C41" s="383"/>
      <c r="D41" s="404" t="s">
        <v>289</v>
      </c>
      <c r="E41" s="379" t="s">
        <v>236</v>
      </c>
      <c r="F41" s="37" t="s">
        <v>228</v>
      </c>
      <c r="G41" s="37" t="s">
        <v>229</v>
      </c>
      <c r="H41" s="37" t="s">
        <v>230</v>
      </c>
      <c r="I41" s="39">
        <v>1</v>
      </c>
      <c r="J41" s="39">
        <v>12</v>
      </c>
      <c r="K41" s="490" t="s">
        <v>443</v>
      </c>
      <c r="L41" s="157" t="s">
        <v>794</v>
      </c>
      <c r="M41" s="157" t="s">
        <v>795</v>
      </c>
      <c r="N41" s="158">
        <v>83</v>
      </c>
      <c r="O41" s="159" t="s">
        <v>796</v>
      </c>
      <c r="P41" s="127">
        <v>12</v>
      </c>
      <c r="Q41" s="127">
        <v>12</v>
      </c>
      <c r="R41" s="131">
        <f>(Q41/P41)*1</f>
        <v>1</v>
      </c>
      <c r="S41" s="314" t="s">
        <v>1002</v>
      </c>
      <c r="T41" s="314" t="s">
        <v>1002</v>
      </c>
      <c r="U41" s="147" t="s">
        <v>961</v>
      </c>
    </row>
    <row r="42" spans="1:37" ht="409.5">
      <c r="A42" s="443"/>
      <c r="B42" s="383"/>
      <c r="C42" s="383"/>
      <c r="D42" s="394"/>
      <c r="E42" s="395"/>
      <c r="F42" s="37" t="s">
        <v>43</v>
      </c>
      <c r="G42" s="37" t="s">
        <v>99</v>
      </c>
      <c r="H42" s="37" t="s">
        <v>118</v>
      </c>
      <c r="I42" s="39" t="s">
        <v>45</v>
      </c>
      <c r="J42" s="39" t="s">
        <v>42</v>
      </c>
      <c r="K42" s="491"/>
      <c r="L42" s="158" t="s">
        <v>444</v>
      </c>
      <c r="M42" s="158" t="s">
        <v>445</v>
      </c>
      <c r="N42" s="158" t="s">
        <v>797</v>
      </c>
      <c r="O42" s="160" t="s">
        <v>798</v>
      </c>
      <c r="P42" s="127">
        <v>1</v>
      </c>
      <c r="Q42" s="127">
        <v>1</v>
      </c>
      <c r="R42" s="131">
        <f>(Q42/P42)*1</f>
        <v>1</v>
      </c>
      <c r="S42" s="314" t="s">
        <v>1002</v>
      </c>
      <c r="T42" s="314" t="s">
        <v>1002</v>
      </c>
      <c r="U42" s="161" t="s">
        <v>799</v>
      </c>
    </row>
    <row r="43" spans="1:37" ht="409.5" customHeight="1">
      <c r="A43" s="443"/>
      <c r="B43" s="383"/>
      <c r="C43" s="383"/>
      <c r="D43" s="404" t="s">
        <v>290</v>
      </c>
      <c r="E43" s="379" t="s">
        <v>235</v>
      </c>
      <c r="F43" s="379" t="s">
        <v>33</v>
      </c>
      <c r="G43" s="379" t="s">
        <v>99</v>
      </c>
      <c r="H43" s="379" t="s">
        <v>118</v>
      </c>
      <c r="I43" s="379" t="s">
        <v>44</v>
      </c>
      <c r="J43" s="404" t="s">
        <v>42</v>
      </c>
      <c r="K43" s="483" t="s">
        <v>443</v>
      </c>
      <c r="L43" s="492" t="s">
        <v>800</v>
      </c>
      <c r="M43" s="492" t="s">
        <v>801</v>
      </c>
      <c r="N43" s="492" t="s">
        <v>802</v>
      </c>
      <c r="O43" s="494" t="s">
        <v>803</v>
      </c>
      <c r="P43" s="416">
        <v>1</v>
      </c>
      <c r="Q43" s="505">
        <v>1</v>
      </c>
      <c r="R43" s="507">
        <f>(Q43/P43)*1</f>
        <v>1</v>
      </c>
      <c r="S43" s="545" t="s">
        <v>1003</v>
      </c>
      <c r="T43" s="545" t="s">
        <v>1004</v>
      </c>
      <c r="U43" s="483" t="s">
        <v>804</v>
      </c>
    </row>
    <row r="44" spans="1:37">
      <c r="A44" s="443"/>
      <c r="B44" s="383"/>
      <c r="C44" s="383"/>
      <c r="D44" s="394"/>
      <c r="E44" s="395"/>
      <c r="F44" s="395"/>
      <c r="G44" s="395"/>
      <c r="H44" s="395"/>
      <c r="I44" s="395"/>
      <c r="J44" s="394"/>
      <c r="K44" s="484"/>
      <c r="L44" s="493"/>
      <c r="M44" s="493"/>
      <c r="N44" s="493"/>
      <c r="O44" s="338"/>
      <c r="P44" s="417"/>
      <c r="Q44" s="506"/>
      <c r="R44" s="508"/>
      <c r="S44" s="556"/>
      <c r="T44" s="556"/>
      <c r="U44" s="484"/>
    </row>
    <row r="45" spans="1:37" ht="156.75" customHeight="1">
      <c r="A45" s="443"/>
      <c r="B45" s="383"/>
      <c r="C45" s="383"/>
      <c r="D45" s="404" t="s">
        <v>291</v>
      </c>
      <c r="E45" s="379" t="s">
        <v>231</v>
      </c>
      <c r="F45" s="379" t="s">
        <v>232</v>
      </c>
      <c r="G45" s="379" t="s">
        <v>99</v>
      </c>
      <c r="H45" s="379" t="s">
        <v>125</v>
      </c>
      <c r="I45" s="379" t="s">
        <v>48</v>
      </c>
      <c r="J45" s="404" t="s">
        <v>42</v>
      </c>
      <c r="K45" s="404" t="s">
        <v>443</v>
      </c>
      <c r="L45" s="404" t="s">
        <v>444</v>
      </c>
      <c r="M45" s="404" t="s">
        <v>449</v>
      </c>
      <c r="N45" s="404">
        <v>223</v>
      </c>
      <c r="O45" s="422" t="s">
        <v>450</v>
      </c>
      <c r="P45" s="416">
        <v>1</v>
      </c>
      <c r="Q45" s="505">
        <v>1</v>
      </c>
      <c r="R45" s="507">
        <f>(Q45/P45)*1</f>
        <v>1</v>
      </c>
      <c r="S45" s="542" t="s">
        <v>1002</v>
      </c>
      <c r="T45" s="542" t="s">
        <v>1002</v>
      </c>
      <c r="U45" s="483" t="s">
        <v>805</v>
      </c>
    </row>
    <row r="46" spans="1:37">
      <c r="A46" s="443"/>
      <c r="B46" s="383"/>
      <c r="C46" s="383"/>
      <c r="D46" s="394"/>
      <c r="E46" s="395"/>
      <c r="F46" s="395"/>
      <c r="G46" s="395"/>
      <c r="H46" s="395"/>
      <c r="I46" s="395"/>
      <c r="J46" s="394"/>
      <c r="K46" s="394"/>
      <c r="L46" s="394"/>
      <c r="M46" s="394"/>
      <c r="N46" s="394"/>
      <c r="O46" s="423"/>
      <c r="P46" s="417"/>
      <c r="Q46" s="506"/>
      <c r="R46" s="508"/>
      <c r="S46" s="544"/>
      <c r="T46" s="544"/>
      <c r="U46" s="484"/>
    </row>
    <row r="47" spans="1:37" ht="409.5">
      <c r="A47" s="443"/>
      <c r="B47" s="383"/>
      <c r="C47" s="383"/>
      <c r="D47" s="39" t="s">
        <v>292</v>
      </c>
      <c r="E47" s="37" t="s">
        <v>233</v>
      </c>
      <c r="F47" s="37" t="s">
        <v>34</v>
      </c>
      <c r="G47" s="37" t="s">
        <v>99</v>
      </c>
      <c r="H47" s="37" t="s">
        <v>234</v>
      </c>
      <c r="I47" s="37" t="s">
        <v>47</v>
      </c>
      <c r="J47" s="39" t="s">
        <v>42</v>
      </c>
      <c r="K47" s="143" t="s">
        <v>383</v>
      </c>
      <c r="L47" s="143" t="s">
        <v>428</v>
      </c>
      <c r="M47" s="143" t="s">
        <v>439</v>
      </c>
      <c r="N47" s="145">
        <v>136</v>
      </c>
      <c r="O47" s="153" t="s">
        <v>440</v>
      </c>
      <c r="P47" s="126">
        <v>1</v>
      </c>
      <c r="Q47" s="126">
        <v>1</v>
      </c>
      <c r="R47" s="117">
        <f>(Q47/P47)*1</f>
        <v>1</v>
      </c>
      <c r="S47" s="314" t="s">
        <v>1002</v>
      </c>
      <c r="T47" s="314" t="s">
        <v>1002</v>
      </c>
      <c r="U47" s="156" t="s">
        <v>962</v>
      </c>
      <c r="V47" s="286"/>
      <c r="W47" s="286"/>
      <c r="X47" s="286"/>
      <c r="Y47" s="286"/>
    </row>
    <row r="48" spans="1:37" ht="43.5" customHeight="1">
      <c r="A48" s="443"/>
      <c r="B48" s="383"/>
      <c r="C48" s="383"/>
      <c r="D48" s="404" t="s">
        <v>293</v>
      </c>
      <c r="E48" s="379" t="s">
        <v>170</v>
      </c>
      <c r="F48" s="37" t="s">
        <v>237</v>
      </c>
      <c r="G48" s="37" t="s">
        <v>239</v>
      </c>
      <c r="H48" s="37" t="s">
        <v>238</v>
      </c>
      <c r="I48" s="39" t="s">
        <v>187</v>
      </c>
      <c r="J48" s="40">
        <v>1</v>
      </c>
      <c r="K48" s="483" t="s">
        <v>840</v>
      </c>
      <c r="L48" s="147" t="s">
        <v>384</v>
      </c>
      <c r="M48" s="147" t="s">
        <v>637</v>
      </c>
      <c r="N48" s="145">
        <v>197</v>
      </c>
      <c r="O48" s="147" t="s">
        <v>806</v>
      </c>
      <c r="P48" s="126">
        <v>1</v>
      </c>
      <c r="Q48" s="126">
        <v>3</v>
      </c>
      <c r="R48" s="117">
        <f>(Q48/P48)*1</f>
        <v>3</v>
      </c>
      <c r="S48" s="314" t="s">
        <v>1002</v>
      </c>
      <c r="T48" s="314" t="s">
        <v>1002</v>
      </c>
      <c r="U48" s="147" t="s">
        <v>963</v>
      </c>
    </row>
    <row r="49" spans="1:22" ht="76.5" customHeight="1">
      <c r="A49" s="443"/>
      <c r="B49" s="383"/>
      <c r="C49" s="383"/>
      <c r="D49" s="394"/>
      <c r="E49" s="395"/>
      <c r="F49" s="37" t="s">
        <v>127</v>
      </c>
      <c r="G49" s="37" t="s">
        <v>99</v>
      </c>
      <c r="H49" s="37" t="s">
        <v>118</v>
      </c>
      <c r="I49" s="37" t="s">
        <v>46</v>
      </c>
      <c r="J49" s="39" t="s">
        <v>42</v>
      </c>
      <c r="K49" s="484"/>
      <c r="L49" s="147" t="s">
        <v>807</v>
      </c>
      <c r="M49" s="147" t="s">
        <v>808</v>
      </c>
      <c r="N49" s="145">
        <v>232</v>
      </c>
      <c r="O49" s="147" t="s">
        <v>809</v>
      </c>
      <c r="P49" s="126">
        <v>12</v>
      </c>
      <c r="Q49" s="127">
        <v>3</v>
      </c>
      <c r="R49" s="117">
        <f>(Q49/P49)*1</f>
        <v>0.25</v>
      </c>
      <c r="S49" s="314" t="s">
        <v>1002</v>
      </c>
      <c r="T49" s="314" t="s">
        <v>1002</v>
      </c>
      <c r="U49" s="147" t="s">
        <v>964</v>
      </c>
    </row>
    <row r="50" spans="1:22">
      <c r="A50" s="443"/>
      <c r="B50" s="383"/>
      <c r="C50" s="383"/>
      <c r="D50" s="404" t="s">
        <v>294</v>
      </c>
      <c r="E50" s="379" t="s">
        <v>168</v>
      </c>
      <c r="F50" s="379" t="s">
        <v>240</v>
      </c>
      <c r="G50" s="379" t="s">
        <v>241</v>
      </c>
      <c r="H50" s="379" t="s">
        <v>242</v>
      </c>
      <c r="I50" s="404">
        <v>1</v>
      </c>
      <c r="J50" s="404" t="s">
        <v>244</v>
      </c>
      <c r="K50" s="483" t="s">
        <v>383</v>
      </c>
      <c r="L50" s="483" t="s">
        <v>462</v>
      </c>
      <c r="M50" s="483" t="s">
        <v>463</v>
      </c>
      <c r="N50" s="483">
        <v>191</v>
      </c>
      <c r="O50" s="483" t="s">
        <v>464</v>
      </c>
      <c r="P50" s="505">
        <v>6</v>
      </c>
      <c r="Q50" s="505">
        <v>3</v>
      </c>
      <c r="R50" s="507">
        <f>(Q50/P50)*1</f>
        <v>0.5</v>
      </c>
      <c r="S50" s="542" t="s">
        <v>1002</v>
      </c>
      <c r="T50" s="542" t="s">
        <v>1002</v>
      </c>
      <c r="U50" s="490" t="s">
        <v>944</v>
      </c>
    </row>
    <row r="51" spans="1:22" ht="75" customHeight="1">
      <c r="A51" s="443"/>
      <c r="B51" s="383"/>
      <c r="C51" s="383"/>
      <c r="D51" s="394"/>
      <c r="E51" s="395"/>
      <c r="F51" s="395"/>
      <c r="G51" s="395"/>
      <c r="H51" s="395"/>
      <c r="I51" s="394"/>
      <c r="J51" s="394"/>
      <c r="K51" s="484"/>
      <c r="L51" s="484"/>
      <c r="M51" s="484"/>
      <c r="N51" s="484"/>
      <c r="O51" s="484"/>
      <c r="P51" s="515"/>
      <c r="Q51" s="515"/>
      <c r="R51" s="516"/>
      <c r="S51" s="544"/>
      <c r="T51" s="544"/>
      <c r="U51" s="511"/>
    </row>
    <row r="52" spans="1:22" ht="75">
      <c r="A52" s="443"/>
      <c r="B52" s="394"/>
      <c r="C52" s="394"/>
      <c r="D52" s="404" t="s">
        <v>295</v>
      </c>
      <c r="E52" s="379" t="s">
        <v>171</v>
      </c>
      <c r="F52" s="379" t="s">
        <v>245</v>
      </c>
      <c r="G52" s="379" t="s">
        <v>246</v>
      </c>
      <c r="H52" s="379" t="s">
        <v>247</v>
      </c>
      <c r="I52" s="404" t="s">
        <v>187</v>
      </c>
      <c r="J52" s="375">
        <v>1</v>
      </c>
      <c r="K52" s="143" t="s">
        <v>383</v>
      </c>
      <c r="L52" s="143" t="s">
        <v>467</v>
      </c>
      <c r="M52" s="143" t="s">
        <v>468</v>
      </c>
      <c r="N52" s="483">
        <v>133</v>
      </c>
      <c r="O52" s="483" t="s">
        <v>810</v>
      </c>
      <c r="P52" s="504">
        <v>1</v>
      </c>
      <c r="Q52" s="504">
        <v>1</v>
      </c>
      <c r="R52" s="501">
        <f>(Q52/P52)*1</f>
        <v>1</v>
      </c>
      <c r="S52" s="542" t="s">
        <v>1002</v>
      </c>
      <c r="T52" s="542" t="s">
        <v>1002</v>
      </c>
      <c r="U52" s="565" t="s">
        <v>965</v>
      </c>
    </row>
    <row r="53" spans="1:22" ht="90">
      <c r="A53" s="443"/>
      <c r="B53" s="74" t="s">
        <v>264</v>
      </c>
      <c r="C53" s="74" t="s">
        <v>213</v>
      </c>
      <c r="D53" s="394"/>
      <c r="E53" s="395"/>
      <c r="F53" s="395"/>
      <c r="G53" s="395"/>
      <c r="H53" s="395"/>
      <c r="I53" s="394"/>
      <c r="J53" s="392"/>
      <c r="K53" s="143" t="s">
        <v>383</v>
      </c>
      <c r="L53" s="143" t="s">
        <v>428</v>
      </c>
      <c r="M53" s="143" t="s">
        <v>429</v>
      </c>
      <c r="N53" s="484"/>
      <c r="O53" s="484"/>
      <c r="P53" s="504"/>
      <c r="Q53" s="504"/>
      <c r="R53" s="501"/>
      <c r="S53" s="544"/>
      <c r="T53" s="544"/>
      <c r="U53" s="566"/>
    </row>
    <row r="54" spans="1:22" ht="63.75" customHeight="1">
      <c r="A54" s="443"/>
      <c r="B54" s="404" t="s">
        <v>265</v>
      </c>
      <c r="C54" s="404" t="s">
        <v>213</v>
      </c>
      <c r="D54" s="404" t="s">
        <v>296</v>
      </c>
      <c r="E54" s="466" t="s">
        <v>248</v>
      </c>
      <c r="F54" s="37" t="s">
        <v>126</v>
      </c>
      <c r="G54" s="37" t="s">
        <v>100</v>
      </c>
      <c r="H54" s="37" t="s">
        <v>108</v>
      </c>
      <c r="I54" s="37" t="s">
        <v>37</v>
      </c>
      <c r="J54" s="39" t="s">
        <v>90</v>
      </c>
      <c r="K54" s="520" t="s">
        <v>383</v>
      </c>
      <c r="L54" s="520" t="s">
        <v>428</v>
      </c>
      <c r="M54" s="520" t="s">
        <v>811</v>
      </c>
      <c r="N54" s="520" t="s">
        <v>812</v>
      </c>
      <c r="O54" s="143" t="s">
        <v>813</v>
      </c>
      <c r="P54" s="126">
        <v>0.6</v>
      </c>
      <c r="Q54" s="127">
        <v>0.15</v>
      </c>
      <c r="R54" s="117">
        <f>(Q54/P54)*1</f>
        <v>0.25</v>
      </c>
      <c r="S54" s="317" t="s">
        <v>1002</v>
      </c>
      <c r="T54" s="317" t="s">
        <v>1002</v>
      </c>
      <c r="U54" s="147" t="s">
        <v>943</v>
      </c>
    </row>
    <row r="55" spans="1:22" ht="315" customHeight="1">
      <c r="A55" s="443"/>
      <c r="B55" s="383"/>
      <c r="C55" s="383"/>
      <c r="D55" s="383"/>
      <c r="E55" s="467"/>
      <c r="F55" s="379" t="s">
        <v>35</v>
      </c>
      <c r="G55" s="379" t="s">
        <v>100</v>
      </c>
      <c r="H55" s="379" t="s">
        <v>118</v>
      </c>
      <c r="I55" s="379" t="s">
        <v>36</v>
      </c>
      <c r="J55" s="404" t="s">
        <v>90</v>
      </c>
      <c r="K55" s="520"/>
      <c r="L55" s="520"/>
      <c r="M55" s="520"/>
      <c r="N55" s="520"/>
      <c r="O55" s="520" t="s">
        <v>814</v>
      </c>
      <c r="P55" s="503">
        <v>0.15</v>
      </c>
      <c r="Q55" s="503">
        <v>0.15</v>
      </c>
      <c r="R55" s="501">
        <f>(Q55/P55)*1</f>
        <v>1</v>
      </c>
      <c r="S55" s="498">
        <v>38000000</v>
      </c>
      <c r="T55" s="569">
        <v>35720000</v>
      </c>
      <c r="U55" s="520" t="s">
        <v>999</v>
      </c>
    </row>
    <row r="56" spans="1:22" ht="15" customHeight="1">
      <c r="A56" s="443"/>
      <c r="B56" s="383"/>
      <c r="C56" s="383"/>
      <c r="D56" s="394"/>
      <c r="E56" s="468"/>
      <c r="F56" s="395"/>
      <c r="G56" s="395"/>
      <c r="H56" s="395"/>
      <c r="I56" s="395"/>
      <c r="J56" s="394"/>
      <c r="K56" s="520"/>
      <c r="L56" s="520"/>
      <c r="M56" s="520"/>
      <c r="N56" s="520"/>
      <c r="O56" s="520"/>
      <c r="P56" s="503"/>
      <c r="Q56" s="503"/>
      <c r="R56" s="501"/>
      <c r="S56" s="498"/>
      <c r="T56" s="569"/>
      <c r="U56" s="520"/>
    </row>
    <row r="57" spans="1:22" ht="165">
      <c r="A57" s="443"/>
      <c r="B57" s="394"/>
      <c r="C57" s="383"/>
      <c r="D57" s="39" t="s">
        <v>297</v>
      </c>
      <c r="E57" s="101" t="s">
        <v>249</v>
      </c>
      <c r="F57" s="37" t="s">
        <v>38</v>
      </c>
      <c r="G57" s="37" t="s">
        <v>101</v>
      </c>
      <c r="H57" s="37" t="s">
        <v>119</v>
      </c>
      <c r="I57" s="37" t="s">
        <v>39</v>
      </c>
      <c r="J57" s="39" t="s">
        <v>41</v>
      </c>
      <c r="K57" s="163" t="s">
        <v>383</v>
      </c>
      <c r="L57" s="163"/>
      <c r="M57" s="163"/>
      <c r="N57" s="163">
        <v>135</v>
      </c>
      <c r="O57" s="163"/>
      <c r="P57" s="142">
        <v>1</v>
      </c>
      <c r="Q57" s="142">
        <v>1</v>
      </c>
      <c r="R57" s="139">
        <f>(Q57/P57)*1</f>
        <v>1</v>
      </c>
      <c r="S57" s="314" t="s">
        <v>1002</v>
      </c>
      <c r="T57" s="314" t="s">
        <v>1002</v>
      </c>
      <c r="U57" s="193" t="s">
        <v>942</v>
      </c>
    </row>
    <row r="58" spans="1:22" ht="51" customHeight="1">
      <c r="A58" s="443"/>
      <c r="B58" s="404" t="s">
        <v>266</v>
      </c>
      <c r="C58" s="404" t="s">
        <v>128</v>
      </c>
      <c r="D58" s="39" t="s">
        <v>298</v>
      </c>
      <c r="E58" s="37" t="s">
        <v>666</v>
      </c>
      <c r="F58" s="37" t="s">
        <v>53</v>
      </c>
      <c r="G58" s="37" t="s">
        <v>102</v>
      </c>
      <c r="H58" s="37" t="s">
        <v>120</v>
      </c>
      <c r="I58" s="42" t="s">
        <v>50</v>
      </c>
      <c r="J58" s="42" t="s">
        <v>52</v>
      </c>
      <c r="K58" s="149" t="s">
        <v>383</v>
      </c>
      <c r="L58" s="149" t="s">
        <v>815</v>
      </c>
      <c r="M58" s="149" t="s">
        <v>816</v>
      </c>
      <c r="N58" s="149" t="s">
        <v>817</v>
      </c>
      <c r="O58" s="149" t="s">
        <v>818</v>
      </c>
      <c r="P58" s="186">
        <v>1</v>
      </c>
      <c r="Q58" s="186">
        <v>1</v>
      </c>
      <c r="R58" s="179">
        <f>(Q58/P58)*1</f>
        <v>1</v>
      </c>
      <c r="S58" s="314" t="s">
        <v>1002</v>
      </c>
      <c r="T58" s="314" t="s">
        <v>1002</v>
      </c>
      <c r="U58" s="188" t="s">
        <v>941</v>
      </c>
      <c r="V58" s="189"/>
    </row>
    <row r="59" spans="1:22" ht="51">
      <c r="A59" s="443"/>
      <c r="B59" s="383"/>
      <c r="C59" s="383"/>
      <c r="D59" s="404" t="s">
        <v>299</v>
      </c>
      <c r="E59" s="466" t="s">
        <v>172</v>
      </c>
      <c r="F59" s="37" t="s">
        <v>54</v>
      </c>
      <c r="G59" s="37" t="s">
        <v>102</v>
      </c>
      <c r="H59" s="37" t="s">
        <v>120</v>
      </c>
      <c r="I59" s="38" t="s">
        <v>50</v>
      </c>
      <c r="J59" s="39" t="s">
        <v>52</v>
      </c>
      <c r="K59" s="490" t="s">
        <v>383</v>
      </c>
      <c r="L59" s="483" t="s">
        <v>482</v>
      </c>
      <c r="M59" s="483" t="s">
        <v>819</v>
      </c>
      <c r="N59" s="483">
        <v>203</v>
      </c>
      <c r="O59" s="483" t="s">
        <v>820</v>
      </c>
      <c r="P59" s="505">
        <v>1</v>
      </c>
      <c r="Q59" s="505">
        <v>1</v>
      </c>
      <c r="R59" s="507">
        <f>(Q59/P59)*1</f>
        <v>1</v>
      </c>
      <c r="S59" s="545" t="s">
        <v>1002</v>
      </c>
      <c r="T59" s="562" t="s">
        <v>1002</v>
      </c>
      <c r="U59" s="519" t="s">
        <v>940</v>
      </c>
    </row>
    <row r="60" spans="1:22" ht="51">
      <c r="A60" s="443"/>
      <c r="B60" s="383"/>
      <c r="C60" s="383"/>
      <c r="D60" s="394"/>
      <c r="E60" s="468"/>
      <c r="F60" s="37" t="s">
        <v>55</v>
      </c>
      <c r="G60" s="37" t="s">
        <v>102</v>
      </c>
      <c r="H60" s="37" t="s">
        <v>120</v>
      </c>
      <c r="I60" s="38" t="s">
        <v>50</v>
      </c>
      <c r="J60" s="39" t="s">
        <v>52</v>
      </c>
      <c r="K60" s="511"/>
      <c r="L60" s="484"/>
      <c r="M60" s="484"/>
      <c r="N60" s="484"/>
      <c r="O60" s="484"/>
      <c r="P60" s="506"/>
      <c r="Q60" s="506"/>
      <c r="R60" s="508"/>
      <c r="S60" s="544"/>
      <c r="T60" s="574"/>
      <c r="U60" s="511"/>
    </row>
    <row r="61" spans="1:22" ht="141" customHeight="1">
      <c r="A61" s="443"/>
      <c r="B61" s="383"/>
      <c r="C61" s="383"/>
      <c r="D61" s="404" t="s">
        <v>300</v>
      </c>
      <c r="E61" s="466" t="s">
        <v>174</v>
      </c>
      <c r="F61" s="37" t="s">
        <v>129</v>
      </c>
      <c r="G61" s="37" t="s">
        <v>103</v>
      </c>
      <c r="H61" s="37" t="s">
        <v>250</v>
      </c>
      <c r="I61" s="37" t="s">
        <v>677</v>
      </c>
      <c r="J61" s="39" t="s">
        <v>92</v>
      </c>
      <c r="K61" s="143" t="s">
        <v>383</v>
      </c>
      <c r="L61" s="143" t="s">
        <v>482</v>
      </c>
      <c r="M61" s="143" t="s">
        <v>819</v>
      </c>
      <c r="N61" s="154">
        <v>202</v>
      </c>
      <c r="O61" s="143" t="s">
        <v>821</v>
      </c>
      <c r="P61" s="126">
        <v>1</v>
      </c>
      <c r="Q61" s="126">
        <v>1</v>
      </c>
      <c r="R61" s="117">
        <f>(Q61/P61)*1</f>
        <v>1</v>
      </c>
      <c r="S61" s="314" t="s">
        <v>1002</v>
      </c>
      <c r="T61" s="314" t="s">
        <v>1002</v>
      </c>
      <c r="U61" s="164" t="s">
        <v>939</v>
      </c>
    </row>
    <row r="62" spans="1:22" ht="153" customHeight="1">
      <c r="A62" s="443"/>
      <c r="B62" s="383"/>
      <c r="C62" s="383"/>
      <c r="D62" s="394"/>
      <c r="E62" s="468"/>
      <c r="F62" s="37" t="s">
        <v>56</v>
      </c>
      <c r="G62" s="37" t="s">
        <v>103</v>
      </c>
      <c r="H62" s="37" t="s">
        <v>250</v>
      </c>
      <c r="I62" s="37" t="s">
        <v>680</v>
      </c>
      <c r="J62" s="39" t="s">
        <v>92</v>
      </c>
      <c r="K62" s="143" t="s">
        <v>383</v>
      </c>
      <c r="L62" s="143" t="s">
        <v>482</v>
      </c>
      <c r="M62" s="143" t="s">
        <v>822</v>
      </c>
      <c r="N62" s="154">
        <v>207</v>
      </c>
      <c r="O62" s="92" t="s">
        <v>823</v>
      </c>
      <c r="P62" s="126">
        <v>1</v>
      </c>
      <c r="Q62" s="126">
        <v>1</v>
      </c>
      <c r="R62" s="117">
        <f>(Q62/P62)*1</f>
        <v>1</v>
      </c>
      <c r="S62" s="314" t="s">
        <v>1002</v>
      </c>
      <c r="T62" s="314" t="s">
        <v>1002</v>
      </c>
      <c r="U62" s="147" t="s">
        <v>824</v>
      </c>
    </row>
    <row r="63" spans="1:22" ht="270">
      <c r="A63" s="443"/>
      <c r="B63" s="383"/>
      <c r="C63" s="383"/>
      <c r="D63" s="39" t="s">
        <v>301</v>
      </c>
      <c r="E63" s="101" t="s">
        <v>251</v>
      </c>
      <c r="F63" s="103" t="s">
        <v>252</v>
      </c>
      <c r="G63" s="37" t="s">
        <v>255</v>
      </c>
      <c r="H63" s="37" t="s">
        <v>254</v>
      </c>
      <c r="I63" s="38">
        <v>0</v>
      </c>
      <c r="J63" s="39">
        <v>8</v>
      </c>
      <c r="K63" s="143" t="s">
        <v>387</v>
      </c>
      <c r="L63" s="143" t="s">
        <v>681</v>
      </c>
      <c r="M63" s="143" t="s">
        <v>682</v>
      </c>
      <c r="N63" s="145">
        <v>59</v>
      </c>
      <c r="O63" s="143" t="s">
        <v>825</v>
      </c>
      <c r="P63" s="126">
        <v>1</v>
      </c>
      <c r="Q63" s="126">
        <v>1</v>
      </c>
      <c r="R63" s="117">
        <f>(Q63/P63)*1</f>
        <v>1</v>
      </c>
      <c r="S63" s="314" t="s">
        <v>1002</v>
      </c>
      <c r="T63" s="314" t="s">
        <v>1002</v>
      </c>
      <c r="U63" s="150" t="s">
        <v>826</v>
      </c>
    </row>
    <row r="64" spans="1:22" ht="38.25" customHeight="1" thickBot="1">
      <c r="A64" s="443"/>
      <c r="B64" s="394"/>
      <c r="C64" s="383"/>
      <c r="D64" s="42" t="s">
        <v>302</v>
      </c>
      <c r="E64" s="101" t="s">
        <v>173</v>
      </c>
      <c r="F64" s="103" t="s">
        <v>253</v>
      </c>
      <c r="G64" s="103" t="s">
        <v>256</v>
      </c>
      <c r="H64" s="103" t="s">
        <v>257</v>
      </c>
      <c r="I64" s="38" t="s">
        <v>50</v>
      </c>
      <c r="J64" s="39">
        <v>30</v>
      </c>
      <c r="K64" s="154" t="s">
        <v>387</v>
      </c>
      <c r="L64" s="154" t="s">
        <v>689</v>
      </c>
      <c r="M64" s="154" t="s">
        <v>690</v>
      </c>
      <c r="N64" s="140">
        <v>52</v>
      </c>
      <c r="O64" s="154" t="s">
        <v>827</v>
      </c>
      <c r="P64" s="136">
        <v>3</v>
      </c>
      <c r="Q64" s="136">
        <v>3</v>
      </c>
      <c r="R64" s="131">
        <f>(Q64/P64)*1</f>
        <v>1</v>
      </c>
      <c r="S64" s="314" t="s">
        <v>1002</v>
      </c>
      <c r="T64" s="314" t="s">
        <v>1002</v>
      </c>
      <c r="U64" s="165" t="s">
        <v>966</v>
      </c>
    </row>
    <row r="65" spans="1:29">
      <c r="A65" s="443"/>
      <c r="B65" s="404" t="s">
        <v>267</v>
      </c>
      <c r="C65" s="404" t="s">
        <v>130</v>
      </c>
      <c r="D65" s="404" t="s">
        <v>303</v>
      </c>
      <c r="E65" s="379" t="s">
        <v>258</v>
      </c>
      <c r="F65" s="379" t="s">
        <v>131</v>
      </c>
      <c r="G65" s="379" t="s">
        <v>104</v>
      </c>
      <c r="H65" s="379" t="s">
        <v>109</v>
      </c>
      <c r="I65" s="372" t="s">
        <v>50</v>
      </c>
      <c r="J65" s="404" t="s">
        <v>95</v>
      </c>
      <c r="K65" s="551" t="s">
        <v>383</v>
      </c>
      <c r="L65" s="551" t="s">
        <v>490</v>
      </c>
      <c r="M65" s="551" t="s">
        <v>491</v>
      </c>
      <c r="N65" s="550">
        <v>114</v>
      </c>
      <c r="O65" s="550" t="s">
        <v>828</v>
      </c>
      <c r="P65" s="553">
        <v>1</v>
      </c>
      <c r="Q65" s="553">
        <v>1</v>
      </c>
      <c r="R65" s="554">
        <f>(Q65/P65)*1</f>
        <v>1</v>
      </c>
      <c r="S65" s="555" t="s">
        <v>1002</v>
      </c>
      <c r="T65" s="575" t="s">
        <v>1002</v>
      </c>
      <c r="U65" s="550" t="s">
        <v>967</v>
      </c>
    </row>
    <row r="66" spans="1:29" ht="15" customHeight="1" thickBot="1">
      <c r="A66" s="443"/>
      <c r="B66" s="383"/>
      <c r="C66" s="383"/>
      <c r="D66" s="394"/>
      <c r="E66" s="395"/>
      <c r="F66" s="395"/>
      <c r="G66" s="395"/>
      <c r="H66" s="395"/>
      <c r="I66" s="411"/>
      <c r="J66" s="394"/>
      <c r="K66" s="484"/>
      <c r="L66" s="552"/>
      <c r="M66" s="552"/>
      <c r="N66" s="520"/>
      <c r="O66" s="520"/>
      <c r="P66" s="504"/>
      <c r="Q66" s="504"/>
      <c r="R66" s="501"/>
      <c r="S66" s="498"/>
      <c r="T66" s="575"/>
      <c r="U66" s="520"/>
    </row>
    <row r="67" spans="1:29" ht="38.25" customHeight="1">
      <c r="A67" s="443"/>
      <c r="B67" s="383"/>
      <c r="C67" s="383"/>
      <c r="D67" s="404" t="s">
        <v>304</v>
      </c>
      <c r="E67" s="379" t="s">
        <v>178</v>
      </c>
      <c r="F67" s="37" t="s">
        <v>93</v>
      </c>
      <c r="G67" s="37" t="s">
        <v>104</v>
      </c>
      <c r="H67" s="37" t="s">
        <v>109</v>
      </c>
      <c r="I67" s="38" t="s">
        <v>50</v>
      </c>
      <c r="J67" s="39" t="s">
        <v>95</v>
      </c>
      <c r="K67" s="551" t="s">
        <v>383</v>
      </c>
      <c r="L67" s="551" t="s">
        <v>490</v>
      </c>
      <c r="M67" s="551" t="s">
        <v>491</v>
      </c>
      <c r="N67" s="483" t="s">
        <v>829</v>
      </c>
      <c r="O67" s="490" t="s">
        <v>830</v>
      </c>
      <c r="P67" s="126">
        <v>1</v>
      </c>
      <c r="Q67" s="126">
        <v>1</v>
      </c>
      <c r="R67" s="117">
        <f>(Q67/P67)*1</f>
        <v>1</v>
      </c>
      <c r="S67" s="545" t="s">
        <v>1002</v>
      </c>
      <c r="T67" s="545" t="s">
        <v>1002</v>
      </c>
      <c r="U67" s="490" t="s">
        <v>968</v>
      </c>
    </row>
    <row r="68" spans="1:29" ht="26.25" thickBot="1">
      <c r="A68" s="443"/>
      <c r="B68" s="383"/>
      <c r="C68" s="383"/>
      <c r="D68" s="394"/>
      <c r="E68" s="395"/>
      <c r="F68" s="37" t="s">
        <v>132</v>
      </c>
      <c r="G68" s="37" t="s">
        <v>104</v>
      </c>
      <c r="H68" s="37" t="s">
        <v>109</v>
      </c>
      <c r="I68" s="38" t="s">
        <v>50</v>
      </c>
      <c r="J68" s="39" t="s">
        <v>95</v>
      </c>
      <c r="K68" s="484"/>
      <c r="L68" s="552"/>
      <c r="M68" s="552"/>
      <c r="N68" s="484"/>
      <c r="O68" s="511"/>
      <c r="P68" s="126">
        <v>1</v>
      </c>
      <c r="Q68" s="126">
        <v>1</v>
      </c>
      <c r="R68" s="117">
        <f>(Q68/P68)*1</f>
        <v>1</v>
      </c>
      <c r="S68" s="556"/>
      <c r="T68" s="556"/>
      <c r="U68" s="511"/>
    </row>
    <row r="69" spans="1:29" ht="409.6" thickBot="1">
      <c r="A69" s="444"/>
      <c r="B69" s="384"/>
      <c r="C69" s="384"/>
      <c r="D69" s="66" t="s">
        <v>305</v>
      </c>
      <c r="E69" s="43" t="s">
        <v>177</v>
      </c>
      <c r="F69" s="43" t="s">
        <v>176</v>
      </c>
      <c r="G69" s="43" t="s">
        <v>104</v>
      </c>
      <c r="H69" s="43" t="s">
        <v>109</v>
      </c>
      <c r="I69" s="65">
        <v>6</v>
      </c>
      <c r="J69" s="66">
        <v>60</v>
      </c>
      <c r="K69" s="168" t="s">
        <v>383</v>
      </c>
      <c r="L69" s="166" t="s">
        <v>490</v>
      </c>
      <c r="M69" s="166" t="s">
        <v>491</v>
      </c>
      <c r="N69" s="167" t="s">
        <v>831</v>
      </c>
      <c r="O69" s="168" t="s">
        <v>832</v>
      </c>
      <c r="P69" s="137">
        <v>3</v>
      </c>
      <c r="Q69" s="137">
        <v>48</v>
      </c>
      <c r="R69" s="138">
        <f>(Q69/P69)*1</f>
        <v>16</v>
      </c>
      <c r="S69" s="314" t="s">
        <v>1002</v>
      </c>
      <c r="T69" s="314" t="s">
        <v>1002</v>
      </c>
      <c r="U69" s="169" t="s">
        <v>969</v>
      </c>
    </row>
    <row r="70" spans="1:29" ht="15" customHeight="1">
      <c r="A70" s="442" t="s">
        <v>704</v>
      </c>
      <c r="B70" s="382" t="s">
        <v>150</v>
      </c>
      <c r="C70" s="382" t="s">
        <v>58</v>
      </c>
      <c r="D70" s="382" t="s">
        <v>306</v>
      </c>
      <c r="E70" s="424" t="s">
        <v>133</v>
      </c>
      <c r="F70" s="424" t="s">
        <v>59</v>
      </c>
      <c r="G70" s="424" t="s">
        <v>105</v>
      </c>
      <c r="H70" s="424" t="s">
        <v>110</v>
      </c>
      <c r="I70" s="473">
        <v>0</v>
      </c>
      <c r="J70" s="382">
        <v>100</v>
      </c>
      <c r="K70" s="510" t="s">
        <v>383</v>
      </c>
      <c r="L70" s="510" t="s">
        <v>384</v>
      </c>
      <c r="M70" s="490" t="s">
        <v>385</v>
      </c>
      <c r="N70" s="510">
        <v>187</v>
      </c>
      <c r="O70" s="510" t="s">
        <v>386</v>
      </c>
      <c r="P70" s="503">
        <v>1</v>
      </c>
      <c r="Q70" s="503">
        <v>1</v>
      </c>
      <c r="R70" s="501">
        <f>(Q70/P70)*1</f>
        <v>1</v>
      </c>
      <c r="S70" s="561">
        <v>25000000</v>
      </c>
      <c r="T70" s="561">
        <v>23933333</v>
      </c>
      <c r="U70" s="512" t="s">
        <v>970</v>
      </c>
    </row>
    <row r="71" spans="1:29">
      <c r="A71" s="445"/>
      <c r="B71" s="383"/>
      <c r="C71" s="383"/>
      <c r="D71" s="383"/>
      <c r="E71" s="380"/>
      <c r="F71" s="380"/>
      <c r="G71" s="380"/>
      <c r="H71" s="380"/>
      <c r="I71" s="373"/>
      <c r="J71" s="383"/>
      <c r="K71" s="491"/>
      <c r="L71" s="491"/>
      <c r="M71" s="491"/>
      <c r="N71" s="491"/>
      <c r="O71" s="491"/>
      <c r="P71" s="504"/>
      <c r="Q71" s="504"/>
      <c r="R71" s="501"/>
      <c r="S71" s="504"/>
      <c r="T71" s="504"/>
      <c r="U71" s="512"/>
    </row>
    <row r="72" spans="1:29" ht="15" customHeight="1">
      <c r="A72" s="445"/>
      <c r="B72" s="383"/>
      <c r="C72" s="394"/>
      <c r="D72" s="394"/>
      <c r="E72" s="395"/>
      <c r="F72" s="395"/>
      <c r="G72" s="395"/>
      <c r="H72" s="395"/>
      <c r="I72" s="411"/>
      <c r="J72" s="394"/>
      <c r="K72" s="511"/>
      <c r="L72" s="511"/>
      <c r="M72" s="511"/>
      <c r="N72" s="511"/>
      <c r="O72" s="511"/>
      <c r="P72" s="504"/>
      <c r="Q72" s="504"/>
      <c r="R72" s="501"/>
      <c r="S72" s="504"/>
      <c r="T72" s="504"/>
      <c r="U72" s="513"/>
    </row>
    <row r="73" spans="1:29" ht="76.5" customHeight="1">
      <c r="A73" s="445"/>
      <c r="B73" s="383"/>
      <c r="C73" s="37" t="s">
        <v>60</v>
      </c>
      <c r="D73" s="39" t="s">
        <v>307</v>
      </c>
      <c r="E73" s="37" t="s">
        <v>61</v>
      </c>
      <c r="F73" s="37" t="s">
        <v>62</v>
      </c>
      <c r="G73" s="37" t="s">
        <v>105</v>
      </c>
      <c r="H73" s="37" t="s">
        <v>111</v>
      </c>
      <c r="I73" s="38">
        <v>0</v>
      </c>
      <c r="J73" s="39">
        <v>10</v>
      </c>
      <c r="K73" s="490" t="s">
        <v>383</v>
      </c>
      <c r="L73" s="483" t="s">
        <v>833</v>
      </c>
      <c r="M73" s="483" t="s">
        <v>834</v>
      </c>
      <c r="N73" s="483" t="s">
        <v>835</v>
      </c>
      <c r="O73" s="483" t="s">
        <v>836</v>
      </c>
      <c r="P73" s="505">
        <v>1</v>
      </c>
      <c r="Q73" s="505">
        <v>5</v>
      </c>
      <c r="R73" s="507">
        <f>(Q73/P73)*1</f>
        <v>5</v>
      </c>
      <c r="S73" s="562">
        <v>25000000</v>
      </c>
      <c r="T73" s="562">
        <v>23933333</v>
      </c>
      <c r="U73" s="487" t="s">
        <v>971</v>
      </c>
    </row>
    <row r="74" spans="1:29">
      <c r="A74" s="445"/>
      <c r="B74" s="383"/>
      <c r="C74" s="470" t="s">
        <v>57</v>
      </c>
      <c r="D74" s="404" t="s">
        <v>308</v>
      </c>
      <c r="E74" s="379" t="s">
        <v>165</v>
      </c>
      <c r="F74" s="379" t="s">
        <v>63</v>
      </c>
      <c r="G74" s="379" t="s">
        <v>105</v>
      </c>
      <c r="H74" s="379" t="s">
        <v>111</v>
      </c>
      <c r="I74" s="372">
        <v>0</v>
      </c>
      <c r="J74" s="404">
        <v>10</v>
      </c>
      <c r="K74" s="491"/>
      <c r="L74" s="489"/>
      <c r="M74" s="489"/>
      <c r="N74" s="489"/>
      <c r="O74" s="489"/>
      <c r="P74" s="506"/>
      <c r="Q74" s="506"/>
      <c r="R74" s="508"/>
      <c r="S74" s="563"/>
      <c r="T74" s="563"/>
      <c r="U74" s="488"/>
    </row>
    <row r="75" spans="1:29" ht="15" customHeight="1">
      <c r="A75" s="445"/>
      <c r="B75" s="383"/>
      <c r="C75" s="471"/>
      <c r="D75" s="394"/>
      <c r="E75" s="395"/>
      <c r="F75" s="380"/>
      <c r="G75" s="380"/>
      <c r="H75" s="380"/>
      <c r="I75" s="373"/>
      <c r="J75" s="383"/>
      <c r="K75" s="491"/>
      <c r="L75" s="489"/>
      <c r="M75" s="489"/>
      <c r="N75" s="489"/>
      <c r="O75" s="489"/>
      <c r="P75" s="505">
        <v>3</v>
      </c>
      <c r="Q75" s="505">
        <v>1</v>
      </c>
      <c r="R75" s="507">
        <f>(Q75/P75)*1</f>
        <v>0.33333333333333331</v>
      </c>
      <c r="S75" s="562" t="s">
        <v>1002</v>
      </c>
      <c r="T75" s="542" t="s">
        <v>1002</v>
      </c>
      <c r="U75" s="517" t="s">
        <v>972</v>
      </c>
      <c r="V75" s="172"/>
      <c r="W75" s="172"/>
      <c r="X75" s="172"/>
      <c r="Y75" s="172"/>
      <c r="Z75" s="172"/>
      <c r="AA75" s="172"/>
      <c r="AB75" s="172"/>
      <c r="AC75" s="172"/>
    </row>
    <row r="76" spans="1:29" ht="77.25" customHeight="1" thickBot="1">
      <c r="A76" s="446"/>
      <c r="B76" s="384"/>
      <c r="C76" s="472"/>
      <c r="D76" s="66" t="s">
        <v>309</v>
      </c>
      <c r="E76" s="43" t="s">
        <v>166</v>
      </c>
      <c r="F76" s="381"/>
      <c r="G76" s="381"/>
      <c r="H76" s="381"/>
      <c r="I76" s="374"/>
      <c r="J76" s="384"/>
      <c r="K76" s="514"/>
      <c r="L76" s="489"/>
      <c r="M76" s="489"/>
      <c r="N76" s="489"/>
      <c r="O76" s="489"/>
      <c r="P76" s="515"/>
      <c r="Q76" s="515"/>
      <c r="R76" s="516"/>
      <c r="S76" s="515"/>
      <c r="T76" s="543"/>
      <c r="U76" s="518"/>
      <c r="V76" s="172"/>
      <c r="W76" s="172"/>
      <c r="X76" s="172"/>
      <c r="Y76" s="172"/>
      <c r="Z76" s="172"/>
      <c r="AA76" s="172"/>
      <c r="AB76" s="172"/>
      <c r="AC76" s="172"/>
    </row>
    <row r="77" spans="1:29" ht="127.5">
      <c r="A77" s="442" t="s">
        <v>711</v>
      </c>
      <c r="B77" s="382" t="s">
        <v>153</v>
      </c>
      <c r="C77" s="382" t="s">
        <v>134</v>
      </c>
      <c r="D77" s="33" t="s">
        <v>310</v>
      </c>
      <c r="E77" s="31" t="s">
        <v>64</v>
      </c>
      <c r="F77" s="31" t="s">
        <v>65</v>
      </c>
      <c r="G77" s="31" t="s">
        <v>712</v>
      </c>
      <c r="H77" s="31" t="s">
        <v>112</v>
      </c>
      <c r="I77" s="32">
        <v>0</v>
      </c>
      <c r="J77" s="33">
        <v>1</v>
      </c>
      <c r="K77" s="39" t="s">
        <v>383</v>
      </c>
      <c r="L77" s="37" t="s">
        <v>384</v>
      </c>
      <c r="M77" s="37" t="s">
        <v>385</v>
      </c>
      <c r="N77" s="37">
        <v>187</v>
      </c>
      <c r="O77" s="37" t="s">
        <v>386</v>
      </c>
      <c r="P77" s="39">
        <v>12</v>
      </c>
      <c r="Q77" s="39">
        <v>12</v>
      </c>
      <c r="R77" s="125">
        <f>(Q77/P77)*1</f>
        <v>1</v>
      </c>
      <c r="S77" s="315">
        <v>25000000</v>
      </c>
      <c r="T77" s="316">
        <v>23933333</v>
      </c>
      <c r="U77" s="57" t="s">
        <v>837</v>
      </c>
      <c r="V77" s="57" t="s">
        <v>839</v>
      </c>
      <c r="W77" s="173"/>
      <c r="X77" s="173"/>
      <c r="Y77" s="173"/>
      <c r="Z77" s="173"/>
      <c r="AA77" s="173"/>
      <c r="AB77" s="173"/>
      <c r="AC77" s="172"/>
    </row>
    <row r="78" spans="1:29" ht="293.25">
      <c r="A78" s="443"/>
      <c r="B78" s="383"/>
      <c r="C78" s="383"/>
      <c r="D78" s="39" t="s">
        <v>311</v>
      </c>
      <c r="E78" s="37" t="s">
        <v>66</v>
      </c>
      <c r="F78" s="37" t="s">
        <v>68</v>
      </c>
      <c r="G78" s="37" t="s">
        <v>712</v>
      </c>
      <c r="H78" s="37" t="s">
        <v>113</v>
      </c>
      <c r="I78" s="38">
        <v>0</v>
      </c>
      <c r="J78" s="40">
        <v>1</v>
      </c>
      <c r="K78" s="39" t="s">
        <v>494</v>
      </c>
      <c r="L78" s="37" t="s">
        <v>715</v>
      </c>
      <c r="M78" s="37" t="s">
        <v>716</v>
      </c>
      <c r="N78" s="37">
        <v>262</v>
      </c>
      <c r="O78" s="92" t="s">
        <v>838</v>
      </c>
      <c r="P78" s="171">
        <v>1</v>
      </c>
      <c r="Q78" s="171">
        <v>1</v>
      </c>
      <c r="R78" s="125">
        <f>(Q78/P78)*1</f>
        <v>1</v>
      </c>
      <c r="S78" s="314" t="s">
        <v>1002</v>
      </c>
      <c r="T78" s="314" t="s">
        <v>1002</v>
      </c>
      <c r="U78" s="51" t="s">
        <v>973</v>
      </c>
      <c r="V78" s="57" t="s">
        <v>719</v>
      </c>
      <c r="W78" s="174"/>
      <c r="X78" s="174"/>
      <c r="Y78" s="174"/>
      <c r="Z78" s="174"/>
      <c r="AA78" s="174"/>
      <c r="AB78" s="174"/>
      <c r="AC78" s="172"/>
    </row>
    <row r="79" spans="1:29" ht="15" customHeight="1">
      <c r="A79" s="443"/>
      <c r="B79" s="383"/>
      <c r="C79" s="383"/>
      <c r="D79" s="404" t="s">
        <v>312</v>
      </c>
      <c r="E79" s="379" t="s">
        <v>67</v>
      </c>
      <c r="F79" s="379" t="s">
        <v>69</v>
      </c>
      <c r="G79" s="379" t="s">
        <v>9</v>
      </c>
      <c r="H79" s="379" t="s">
        <v>114</v>
      </c>
      <c r="I79" s="372">
        <v>3</v>
      </c>
      <c r="J79" s="404">
        <v>10</v>
      </c>
      <c r="K79" s="426" t="s">
        <v>383</v>
      </c>
      <c r="L79" s="426" t="s">
        <v>384</v>
      </c>
      <c r="M79" s="426" t="s">
        <v>385</v>
      </c>
      <c r="N79" s="426">
        <v>187</v>
      </c>
      <c r="O79" s="426" t="s">
        <v>386</v>
      </c>
      <c r="P79" s="497">
        <v>4</v>
      </c>
      <c r="Q79" s="497">
        <v>11</v>
      </c>
      <c r="R79" s="507">
        <f>(Q79/P79)*1</f>
        <v>2.75</v>
      </c>
      <c r="S79" s="569">
        <v>25000000</v>
      </c>
      <c r="T79" s="567">
        <v>23933333</v>
      </c>
      <c r="U79" s="426" t="s">
        <v>931</v>
      </c>
      <c r="V79" s="426" t="s">
        <v>518</v>
      </c>
      <c r="W79" s="509"/>
      <c r="X79" s="509"/>
      <c r="Y79" s="509"/>
      <c r="Z79" s="509"/>
      <c r="AA79" s="509"/>
      <c r="AB79" s="509"/>
      <c r="AC79" s="172"/>
    </row>
    <row r="80" spans="1:29" ht="15.75" thickBot="1">
      <c r="A80" s="444"/>
      <c r="B80" s="384"/>
      <c r="C80" s="384"/>
      <c r="D80" s="384"/>
      <c r="E80" s="381"/>
      <c r="F80" s="381"/>
      <c r="G80" s="381"/>
      <c r="H80" s="381"/>
      <c r="I80" s="374"/>
      <c r="J80" s="384"/>
      <c r="K80" s="426"/>
      <c r="L80" s="426"/>
      <c r="M80" s="426"/>
      <c r="N80" s="426"/>
      <c r="O80" s="426"/>
      <c r="P80" s="497"/>
      <c r="Q80" s="497"/>
      <c r="R80" s="508"/>
      <c r="S80" s="569"/>
      <c r="T80" s="568"/>
      <c r="U80" s="426"/>
      <c r="V80" s="426"/>
      <c r="W80" s="509"/>
      <c r="X80" s="509"/>
      <c r="Y80" s="509"/>
      <c r="Z80" s="509"/>
      <c r="AA80" s="509"/>
      <c r="AB80" s="509"/>
      <c r="AC80" s="172"/>
    </row>
    <row r="81" spans="1:29" ht="240">
      <c r="A81" s="442" t="s">
        <v>721</v>
      </c>
      <c r="B81" s="382" t="s">
        <v>164</v>
      </c>
      <c r="C81" s="382" t="s">
        <v>70</v>
      </c>
      <c r="D81" s="33" t="s">
        <v>313</v>
      </c>
      <c r="E81" s="31" t="s">
        <v>71</v>
      </c>
      <c r="F81" s="31" t="s">
        <v>72</v>
      </c>
      <c r="G81" s="31" t="s">
        <v>105</v>
      </c>
      <c r="H81" s="31" t="s">
        <v>115</v>
      </c>
      <c r="I81" s="33">
        <v>5</v>
      </c>
      <c r="J81" s="33">
        <v>12</v>
      </c>
      <c r="K81" s="143" t="s">
        <v>383</v>
      </c>
      <c r="L81" s="143" t="s">
        <v>384</v>
      </c>
      <c r="M81" s="143" t="s">
        <v>385</v>
      </c>
      <c r="N81" s="145">
        <v>187</v>
      </c>
      <c r="O81" s="143" t="s">
        <v>386</v>
      </c>
      <c r="P81" s="126">
        <v>12</v>
      </c>
      <c r="Q81" s="126">
        <v>12</v>
      </c>
      <c r="R81" s="117">
        <f>(Q81/P81)*1</f>
        <v>1</v>
      </c>
      <c r="S81" s="570">
        <v>25000000</v>
      </c>
      <c r="T81" s="542">
        <v>23933333</v>
      </c>
      <c r="U81" s="143" t="s">
        <v>930</v>
      </c>
      <c r="V81" s="172"/>
      <c r="W81" s="172"/>
      <c r="X81" s="172"/>
      <c r="Y81" s="172"/>
      <c r="Z81" s="172"/>
      <c r="AA81" s="172"/>
      <c r="AB81" s="172"/>
      <c r="AC81" s="172"/>
    </row>
    <row r="82" spans="1:29" ht="150">
      <c r="A82" s="445"/>
      <c r="B82" s="383"/>
      <c r="C82" s="383"/>
      <c r="D82" s="39" t="s">
        <v>314</v>
      </c>
      <c r="E82" s="37" t="s">
        <v>74</v>
      </c>
      <c r="F82" s="37" t="s">
        <v>78</v>
      </c>
      <c r="G82" s="37" t="s">
        <v>106</v>
      </c>
      <c r="H82" s="37" t="s">
        <v>121</v>
      </c>
      <c r="I82" s="39">
        <v>2</v>
      </c>
      <c r="J82" s="39">
        <v>13</v>
      </c>
      <c r="K82" s="143" t="s">
        <v>383</v>
      </c>
      <c r="L82" s="143" t="s">
        <v>384</v>
      </c>
      <c r="M82" s="143" t="s">
        <v>385</v>
      </c>
      <c r="N82" s="145">
        <v>187</v>
      </c>
      <c r="O82" s="143" t="s">
        <v>386</v>
      </c>
      <c r="P82" s="126">
        <v>13</v>
      </c>
      <c r="Q82" s="126">
        <v>0</v>
      </c>
      <c r="R82" s="117">
        <f>(Q82/P82)*1</f>
        <v>0</v>
      </c>
      <c r="S82" s="571"/>
      <c r="T82" s="543"/>
      <c r="U82" s="143" t="s">
        <v>932</v>
      </c>
    </row>
    <row r="83" spans="1:29" ht="150">
      <c r="A83" s="445"/>
      <c r="B83" s="383"/>
      <c r="C83" s="383"/>
      <c r="D83" s="39" t="s">
        <v>315</v>
      </c>
      <c r="E83" s="37" t="s">
        <v>75</v>
      </c>
      <c r="F83" s="37" t="s">
        <v>76</v>
      </c>
      <c r="G83" s="37" t="s">
        <v>107</v>
      </c>
      <c r="H83" s="37" t="s">
        <v>121</v>
      </c>
      <c r="I83" s="39">
        <v>12</v>
      </c>
      <c r="J83" s="39">
        <v>13</v>
      </c>
      <c r="K83" s="143" t="s">
        <v>383</v>
      </c>
      <c r="L83" s="143" t="s">
        <v>384</v>
      </c>
      <c r="M83" s="143" t="s">
        <v>385</v>
      </c>
      <c r="N83" s="145">
        <v>187</v>
      </c>
      <c r="O83" s="143" t="s">
        <v>386</v>
      </c>
      <c r="P83" s="126">
        <v>12</v>
      </c>
      <c r="Q83" s="126">
        <v>13</v>
      </c>
      <c r="R83" s="117">
        <f>(Q83/P83)*1</f>
        <v>1.0833333333333333</v>
      </c>
      <c r="S83" s="571"/>
      <c r="T83" s="543"/>
      <c r="U83" s="143" t="s">
        <v>933</v>
      </c>
    </row>
    <row r="84" spans="1:29" ht="150.75" thickBot="1">
      <c r="A84" s="446"/>
      <c r="B84" s="384"/>
      <c r="C84" s="384"/>
      <c r="D84" s="66" t="s">
        <v>316</v>
      </c>
      <c r="E84" s="43" t="s">
        <v>73</v>
      </c>
      <c r="F84" s="43" t="s">
        <v>77</v>
      </c>
      <c r="G84" s="43" t="s">
        <v>107</v>
      </c>
      <c r="H84" s="43" t="s">
        <v>121</v>
      </c>
      <c r="I84" s="66">
        <v>0</v>
      </c>
      <c r="J84" s="66">
        <v>13</v>
      </c>
      <c r="K84" s="143" t="s">
        <v>383</v>
      </c>
      <c r="L84" s="143" t="s">
        <v>384</v>
      </c>
      <c r="M84" s="143" t="s">
        <v>385</v>
      </c>
      <c r="N84" s="145">
        <v>187</v>
      </c>
      <c r="O84" s="143" t="s">
        <v>386</v>
      </c>
      <c r="P84" s="126">
        <v>13</v>
      </c>
      <c r="Q84" s="126">
        <v>11</v>
      </c>
      <c r="R84" s="117">
        <f>(Q84/P84)*1</f>
        <v>0.84615384615384615</v>
      </c>
      <c r="S84" s="572"/>
      <c r="T84" s="544"/>
      <c r="U84" s="143" t="s">
        <v>1000</v>
      </c>
    </row>
    <row r="85" spans="1:29">
      <c r="A85" s="2"/>
      <c r="B85" s="2"/>
      <c r="C85" s="2"/>
      <c r="D85" s="2"/>
      <c r="E85" s="106"/>
      <c r="F85" s="2"/>
      <c r="G85" s="2"/>
      <c r="H85" s="2"/>
      <c r="I85" s="2"/>
      <c r="J85" s="71"/>
    </row>
    <row r="86" spans="1:29">
      <c r="A86" s="2"/>
      <c r="B86" s="2"/>
      <c r="C86" s="2"/>
      <c r="D86" s="2"/>
      <c r="E86" s="106"/>
      <c r="F86" s="2"/>
      <c r="G86" s="2"/>
      <c r="H86" s="2"/>
      <c r="I86" s="2"/>
      <c r="J86" s="71"/>
    </row>
    <row r="87" spans="1:29">
      <c r="A87" s="2"/>
      <c r="B87" s="2"/>
      <c r="C87" s="2"/>
      <c r="D87" s="2"/>
      <c r="E87" s="106"/>
      <c r="F87" s="2"/>
      <c r="G87" s="2"/>
      <c r="H87" s="2"/>
      <c r="I87" s="2"/>
      <c r="J87" s="71"/>
    </row>
    <row r="88" spans="1:29">
      <c r="A88" s="2"/>
      <c r="B88" s="2"/>
      <c r="C88" s="2"/>
      <c r="D88" s="2"/>
      <c r="E88" s="106"/>
      <c r="F88" s="2"/>
      <c r="G88" s="2"/>
      <c r="H88" s="2"/>
      <c r="I88" s="2"/>
      <c r="J88" s="71"/>
    </row>
    <row r="89" spans="1:29">
      <c r="A89" s="190"/>
      <c r="B89" s="190"/>
      <c r="C89" s="190"/>
      <c r="D89" s="190"/>
      <c r="E89" s="191"/>
      <c r="F89" s="190"/>
      <c r="G89" s="190"/>
      <c r="H89" s="190"/>
      <c r="I89" s="190"/>
      <c r="J89" s="192"/>
      <c r="K89" s="172"/>
      <c r="L89" s="172"/>
    </row>
    <row r="90" spans="1:29">
      <c r="A90" s="190"/>
      <c r="B90" s="190"/>
      <c r="C90" s="190"/>
      <c r="D90" s="190"/>
      <c r="E90" s="191"/>
      <c r="F90" s="190"/>
      <c r="G90" s="190"/>
      <c r="H90" s="190"/>
      <c r="I90" s="190"/>
      <c r="J90" s="192"/>
      <c r="K90" s="172"/>
      <c r="L90" s="172"/>
    </row>
    <row r="91" spans="1:29">
      <c r="A91" s="190"/>
      <c r="B91" s="190"/>
      <c r="C91" s="190"/>
      <c r="D91" s="190"/>
      <c r="E91" s="191"/>
      <c r="F91" s="190"/>
      <c r="G91" s="190"/>
      <c r="H91" s="190"/>
      <c r="I91" s="190"/>
      <c r="J91" s="192"/>
      <c r="K91" s="172"/>
      <c r="L91" s="172"/>
    </row>
    <row r="92" spans="1:29">
      <c r="A92" s="190"/>
      <c r="B92" s="190"/>
      <c r="C92" s="190"/>
      <c r="D92" s="190"/>
      <c r="E92" s="191"/>
      <c r="F92" s="190"/>
      <c r="G92" s="190"/>
      <c r="H92" s="190"/>
      <c r="I92" s="190"/>
      <c r="J92" s="192"/>
      <c r="K92" s="172"/>
      <c r="L92" s="172"/>
    </row>
    <row r="93" spans="1:29">
      <c r="A93" s="190"/>
      <c r="B93" s="190"/>
      <c r="C93" s="190"/>
      <c r="D93" s="190"/>
      <c r="E93" s="191"/>
      <c r="F93" s="190"/>
      <c r="G93" s="190"/>
      <c r="H93" s="190"/>
      <c r="I93" s="190"/>
      <c r="J93" s="192"/>
      <c r="K93" s="172"/>
      <c r="L93" s="172"/>
    </row>
    <row r="94" spans="1:29">
      <c r="A94" s="2"/>
      <c r="B94" s="2"/>
      <c r="C94" s="2"/>
      <c r="D94" s="2"/>
      <c r="E94" s="106"/>
      <c r="F94" s="2"/>
      <c r="G94" s="2"/>
      <c r="H94" s="2"/>
      <c r="I94" s="2"/>
      <c r="J94" s="71"/>
    </row>
    <row r="95" spans="1:29">
      <c r="A95" s="2"/>
      <c r="B95" s="2"/>
      <c r="C95" s="2"/>
      <c r="D95" s="2"/>
      <c r="E95" s="106"/>
      <c r="F95" s="2"/>
      <c r="G95" s="2"/>
      <c r="H95" s="2"/>
      <c r="I95" s="2"/>
      <c r="J95" s="71"/>
    </row>
    <row r="96" spans="1:29">
      <c r="A96" s="2"/>
      <c r="B96" s="2"/>
      <c r="C96" s="2"/>
      <c r="D96" s="2"/>
      <c r="E96" s="106"/>
      <c r="F96" s="2"/>
      <c r="G96" s="2"/>
      <c r="H96" s="2"/>
      <c r="I96" s="2"/>
      <c r="J96" s="71"/>
    </row>
    <row r="97" spans="1:10">
      <c r="A97" s="2"/>
      <c r="B97" s="2"/>
      <c r="C97" s="2"/>
      <c r="D97" s="2"/>
      <c r="E97" s="106"/>
      <c r="F97" s="2"/>
      <c r="G97" s="2"/>
      <c r="H97" s="2"/>
      <c r="I97" s="2"/>
      <c r="J97" s="71"/>
    </row>
    <row r="98" spans="1:10">
      <c r="A98" s="2"/>
      <c r="B98" s="2"/>
      <c r="C98" s="2"/>
      <c r="D98" s="2"/>
      <c r="E98" s="106"/>
      <c r="F98" s="2"/>
      <c r="G98" s="2"/>
      <c r="H98" s="2"/>
      <c r="I98" s="2"/>
      <c r="J98" s="71"/>
    </row>
  </sheetData>
  <mergeCells count="374">
    <mergeCell ref="T75:T76"/>
    <mergeCell ref="T79:T80"/>
    <mergeCell ref="T81:T84"/>
    <mergeCell ref="S70:S72"/>
    <mergeCell ref="S73:S74"/>
    <mergeCell ref="S75:S76"/>
    <mergeCell ref="S79:S80"/>
    <mergeCell ref="S81:S84"/>
    <mergeCell ref="T4:T6"/>
    <mergeCell ref="T7:T8"/>
    <mergeCell ref="T9:T11"/>
    <mergeCell ref="T17:T19"/>
    <mergeCell ref="T20:T21"/>
    <mergeCell ref="T22:T23"/>
    <mergeCell ref="T26:T27"/>
    <mergeCell ref="T29:T30"/>
    <mergeCell ref="T37:T38"/>
    <mergeCell ref="T43:T44"/>
    <mergeCell ref="T45:T46"/>
    <mergeCell ref="T50:T51"/>
    <mergeCell ref="T52:T53"/>
    <mergeCell ref="T55:T56"/>
    <mergeCell ref="T59:T60"/>
    <mergeCell ref="T65:T66"/>
    <mergeCell ref="T70:T72"/>
    <mergeCell ref="T73:T74"/>
    <mergeCell ref="U55:U56"/>
    <mergeCell ref="U22:U23"/>
    <mergeCell ref="U37:U38"/>
    <mergeCell ref="U52:U53"/>
    <mergeCell ref="U50:U51"/>
    <mergeCell ref="U43:U44"/>
    <mergeCell ref="U45:U46"/>
    <mergeCell ref="R55:R56"/>
    <mergeCell ref="S22:S23"/>
    <mergeCell ref="S26:S27"/>
    <mergeCell ref="S29:S30"/>
    <mergeCell ref="S37:S38"/>
    <mergeCell ref="S43:S44"/>
    <mergeCell ref="S45:S46"/>
    <mergeCell ref="S50:S51"/>
    <mergeCell ref="S52:S53"/>
    <mergeCell ref="S55:S56"/>
    <mergeCell ref="R29:R30"/>
    <mergeCell ref="P43:P44"/>
    <mergeCell ref="Q43:Q44"/>
    <mergeCell ref="K41:K42"/>
    <mergeCell ref="L45:L46"/>
    <mergeCell ref="M45:M46"/>
    <mergeCell ref="N45:N46"/>
    <mergeCell ref="O45:O46"/>
    <mergeCell ref="P45:P46"/>
    <mergeCell ref="Q45:Q46"/>
    <mergeCell ref="K45:K46"/>
    <mergeCell ref="K59:K60"/>
    <mergeCell ref="L59:L60"/>
    <mergeCell ref="U65:U66"/>
    <mergeCell ref="K67:K68"/>
    <mergeCell ref="L67:L68"/>
    <mergeCell ref="M67:M68"/>
    <mergeCell ref="N67:N68"/>
    <mergeCell ref="O67:O68"/>
    <mergeCell ref="U67:U68"/>
    <mergeCell ref="O65:O66"/>
    <mergeCell ref="P65:P66"/>
    <mergeCell ref="Q65:Q66"/>
    <mergeCell ref="R65:R66"/>
    <mergeCell ref="K65:K66"/>
    <mergeCell ref="L65:L66"/>
    <mergeCell ref="M65:M66"/>
    <mergeCell ref="N65:N66"/>
    <mergeCell ref="S59:S60"/>
    <mergeCell ref="S65:S66"/>
    <mergeCell ref="S67:S68"/>
    <mergeCell ref="T67:T68"/>
    <mergeCell ref="P50:P51"/>
    <mergeCell ref="Q50:Q51"/>
    <mergeCell ref="K54:K56"/>
    <mergeCell ref="L54:L56"/>
    <mergeCell ref="M54:M56"/>
    <mergeCell ref="N54:N56"/>
    <mergeCell ref="O55:O56"/>
    <mergeCell ref="P55:P56"/>
    <mergeCell ref="Q55:Q56"/>
    <mergeCell ref="N52:N53"/>
    <mergeCell ref="P26:P27"/>
    <mergeCell ref="Q26:Q27"/>
    <mergeCell ref="R26:R27"/>
    <mergeCell ref="K29:K30"/>
    <mergeCell ref="L29:L30"/>
    <mergeCell ref="R37:R38"/>
    <mergeCell ref="K37:K38"/>
    <mergeCell ref="L37:L38"/>
    <mergeCell ref="M37:M38"/>
    <mergeCell ref="N37:N38"/>
    <mergeCell ref="O37:O38"/>
    <mergeCell ref="P37:P38"/>
    <mergeCell ref="Q37:Q38"/>
    <mergeCell ref="I18:I19"/>
    <mergeCell ref="J18:J19"/>
    <mergeCell ref="R18:R19"/>
    <mergeCell ref="Q18:Q19"/>
    <mergeCell ref="P18:P19"/>
    <mergeCell ref="N17:N19"/>
    <mergeCell ref="M17:M19"/>
    <mergeCell ref="U20:U21"/>
    <mergeCell ref="R22:R23"/>
    <mergeCell ref="N20:N21"/>
    <mergeCell ref="O20:O21"/>
    <mergeCell ref="P20:P21"/>
    <mergeCell ref="Q20:Q21"/>
    <mergeCell ref="R20:R21"/>
    <mergeCell ref="J20:J23"/>
    <mergeCell ref="L17:L19"/>
    <mergeCell ref="K17:K19"/>
    <mergeCell ref="Q22:Q23"/>
    <mergeCell ref="P22:P23"/>
    <mergeCell ref="O22:O23"/>
    <mergeCell ref="N22:N23"/>
    <mergeCell ref="M22:M23"/>
    <mergeCell ref="S17:S19"/>
    <mergeCell ref="S20:S21"/>
    <mergeCell ref="U15:U16"/>
    <mergeCell ref="U73:U74"/>
    <mergeCell ref="P75:P76"/>
    <mergeCell ref="Q75:Q76"/>
    <mergeCell ref="R75:R76"/>
    <mergeCell ref="U75:U76"/>
    <mergeCell ref="O73:O76"/>
    <mergeCell ref="P73:P74"/>
    <mergeCell ref="Q73:Q74"/>
    <mergeCell ref="R73:R74"/>
    <mergeCell ref="U59:U60"/>
    <mergeCell ref="U26:U27"/>
    <mergeCell ref="U29:U30"/>
    <mergeCell ref="O17:O19"/>
    <mergeCell ref="R43:R44"/>
    <mergeCell ref="O52:O53"/>
    <mergeCell ref="P52:P53"/>
    <mergeCell ref="Q52:Q53"/>
    <mergeCell ref="R52:R53"/>
    <mergeCell ref="R45:R46"/>
    <mergeCell ref="U17:U19"/>
    <mergeCell ref="R50:R51"/>
    <mergeCell ref="P29:P30"/>
    <mergeCell ref="Q29:Q30"/>
    <mergeCell ref="X79:X80"/>
    <mergeCell ref="Y79:Y80"/>
    <mergeCell ref="Z79:Z80"/>
    <mergeCell ref="AA79:AA80"/>
    <mergeCell ref="AB79:AB80"/>
    <mergeCell ref="K70:K72"/>
    <mergeCell ref="L70:L72"/>
    <mergeCell ref="M70:M72"/>
    <mergeCell ref="N70:N72"/>
    <mergeCell ref="O70:O72"/>
    <mergeCell ref="R79:R80"/>
    <mergeCell ref="U79:U80"/>
    <mergeCell ref="V79:V80"/>
    <mergeCell ref="W79:W80"/>
    <mergeCell ref="K79:K80"/>
    <mergeCell ref="L79:L80"/>
    <mergeCell ref="M79:M80"/>
    <mergeCell ref="N79:N80"/>
    <mergeCell ref="O79:O80"/>
    <mergeCell ref="P79:P80"/>
    <mergeCell ref="U70:U72"/>
    <mergeCell ref="Q79:Q80"/>
    <mergeCell ref="K73:K76"/>
    <mergeCell ref="L73:L76"/>
    <mergeCell ref="M73:M76"/>
    <mergeCell ref="N73:N76"/>
    <mergeCell ref="P70:P72"/>
    <mergeCell ref="Q70:Q72"/>
    <mergeCell ref="R70:R72"/>
    <mergeCell ref="M59:M60"/>
    <mergeCell ref="N59:N60"/>
    <mergeCell ref="O59:O60"/>
    <mergeCell ref="P59:P60"/>
    <mergeCell ref="Q59:Q60"/>
    <mergeCell ref="R59:R60"/>
    <mergeCell ref="U9:U11"/>
    <mergeCell ref="K9:K11"/>
    <mergeCell ref="L9:L11"/>
    <mergeCell ref="M9:M11"/>
    <mergeCell ref="N9:N11"/>
    <mergeCell ref="O9:O11"/>
    <mergeCell ref="P9:P11"/>
    <mergeCell ref="Q9:Q11"/>
    <mergeCell ref="R9:R11"/>
    <mergeCell ref="S9:S11"/>
    <mergeCell ref="U2:U3"/>
    <mergeCell ref="K4:K8"/>
    <mergeCell ref="L4:L8"/>
    <mergeCell ref="M4:M8"/>
    <mergeCell ref="N4:N8"/>
    <mergeCell ref="O4:O8"/>
    <mergeCell ref="K2:O2"/>
    <mergeCell ref="P2:P3"/>
    <mergeCell ref="Q2:Q3"/>
    <mergeCell ref="R2:R3"/>
    <mergeCell ref="S2:S3"/>
    <mergeCell ref="T2:T3"/>
    <mergeCell ref="S4:S6"/>
    <mergeCell ref="S7:S8"/>
    <mergeCell ref="G74:G76"/>
    <mergeCell ref="H79:H80"/>
    <mergeCell ref="I79:I80"/>
    <mergeCell ref="J79:J80"/>
    <mergeCell ref="A81:A84"/>
    <mergeCell ref="B81:B84"/>
    <mergeCell ref="C81:C84"/>
    <mergeCell ref="H74:H76"/>
    <mergeCell ref="I74:I76"/>
    <mergeCell ref="J74:J76"/>
    <mergeCell ref="A77:A80"/>
    <mergeCell ref="B77:B80"/>
    <mergeCell ref="C77:C80"/>
    <mergeCell ref="D79:D80"/>
    <mergeCell ref="E79:E80"/>
    <mergeCell ref="F79:F80"/>
    <mergeCell ref="G79:G80"/>
    <mergeCell ref="I65:I66"/>
    <mergeCell ref="J65:J66"/>
    <mergeCell ref="D67:D68"/>
    <mergeCell ref="E67:E68"/>
    <mergeCell ref="A70:A76"/>
    <mergeCell ref="B70:B76"/>
    <mergeCell ref="C70:C72"/>
    <mergeCell ref="D70:D72"/>
    <mergeCell ref="E70:E72"/>
    <mergeCell ref="B65:B69"/>
    <mergeCell ref="C65:C69"/>
    <mergeCell ref="D65:D66"/>
    <mergeCell ref="E65:E66"/>
    <mergeCell ref="F65:F66"/>
    <mergeCell ref="G65:G66"/>
    <mergeCell ref="F70:F72"/>
    <mergeCell ref="G70:G72"/>
    <mergeCell ref="H70:H72"/>
    <mergeCell ref="I70:I72"/>
    <mergeCell ref="J70:J72"/>
    <mergeCell ref="C74:C76"/>
    <mergeCell ref="D74:D75"/>
    <mergeCell ref="E74:E75"/>
    <mergeCell ref="F74:F76"/>
    <mergeCell ref="I55:I56"/>
    <mergeCell ref="J55:J56"/>
    <mergeCell ref="B58:B64"/>
    <mergeCell ref="C58:C64"/>
    <mergeCell ref="D59:D60"/>
    <mergeCell ref="E59:E60"/>
    <mergeCell ref="D61:D62"/>
    <mergeCell ref="E61:E62"/>
    <mergeCell ref="B54:B57"/>
    <mergeCell ref="C54:C57"/>
    <mergeCell ref="D54:D56"/>
    <mergeCell ref="E54:E56"/>
    <mergeCell ref="F55:F56"/>
    <mergeCell ref="G55:G56"/>
    <mergeCell ref="H55:H56"/>
    <mergeCell ref="D52:D53"/>
    <mergeCell ref="E52:E53"/>
    <mergeCell ref="F52:F53"/>
    <mergeCell ref="G52:G53"/>
    <mergeCell ref="H52:H53"/>
    <mergeCell ref="I52:I53"/>
    <mergeCell ref="J52:J53"/>
    <mergeCell ref="I45:I46"/>
    <mergeCell ref="J45:J46"/>
    <mergeCell ref="D48:D49"/>
    <mergeCell ref="E48:E49"/>
    <mergeCell ref="D50:D51"/>
    <mergeCell ref="E50:E51"/>
    <mergeCell ref="F50:F51"/>
    <mergeCell ref="G50:G51"/>
    <mergeCell ref="H50:H51"/>
    <mergeCell ref="I50:I51"/>
    <mergeCell ref="E45:E46"/>
    <mergeCell ref="F45:F46"/>
    <mergeCell ref="G45:G46"/>
    <mergeCell ref="H45:H46"/>
    <mergeCell ref="I36:I38"/>
    <mergeCell ref="J36:J38"/>
    <mergeCell ref="D41:D42"/>
    <mergeCell ref="E41:E42"/>
    <mergeCell ref="D29:D30"/>
    <mergeCell ref="D31:D32"/>
    <mergeCell ref="F43:F44"/>
    <mergeCell ref="G43:G44"/>
    <mergeCell ref="H43:H44"/>
    <mergeCell ref="I43:I44"/>
    <mergeCell ref="J43:J44"/>
    <mergeCell ref="B26:B33"/>
    <mergeCell ref="C26:C33"/>
    <mergeCell ref="D26:D28"/>
    <mergeCell ref="E26:E28"/>
    <mergeCell ref="F27:F28"/>
    <mergeCell ref="G27:G28"/>
    <mergeCell ref="H27:H28"/>
    <mergeCell ref="I27:I28"/>
    <mergeCell ref="J27:J28"/>
    <mergeCell ref="D20:D23"/>
    <mergeCell ref="E20:E23"/>
    <mergeCell ref="F20:F23"/>
    <mergeCell ref="G20:G23"/>
    <mergeCell ref="H20:H23"/>
    <mergeCell ref="I20:I23"/>
    <mergeCell ref="A12:A69"/>
    <mergeCell ref="B12:B25"/>
    <mergeCell ref="C12:C25"/>
    <mergeCell ref="D17:D19"/>
    <mergeCell ref="E17:E19"/>
    <mergeCell ref="F18:F19"/>
    <mergeCell ref="G18:G19"/>
    <mergeCell ref="H18:H19"/>
    <mergeCell ref="B34:B52"/>
    <mergeCell ref="C34:C52"/>
    <mergeCell ref="D36:D38"/>
    <mergeCell ref="E36:E38"/>
    <mergeCell ref="D43:D44"/>
    <mergeCell ref="E43:E44"/>
    <mergeCell ref="F36:F38"/>
    <mergeCell ref="G36:G38"/>
    <mergeCell ref="H36:H38"/>
    <mergeCell ref="D45:D46"/>
    <mergeCell ref="H65:H66"/>
    <mergeCell ref="J2:J3"/>
    <mergeCell ref="A4:A11"/>
    <mergeCell ref="B4:B11"/>
    <mergeCell ref="C4:C11"/>
    <mergeCell ref="D4:D6"/>
    <mergeCell ref="E4:E6"/>
    <mergeCell ref="D7:D8"/>
    <mergeCell ref="A2:A3"/>
    <mergeCell ref="B2:B3"/>
    <mergeCell ref="C2:C3"/>
    <mergeCell ref="D2:D3"/>
    <mergeCell ref="E2:E3"/>
    <mergeCell ref="F2:F3"/>
    <mergeCell ref="E7:E8"/>
    <mergeCell ref="D9:D11"/>
    <mergeCell ref="E9:E11"/>
    <mergeCell ref="F9:F11"/>
    <mergeCell ref="G9:G11"/>
    <mergeCell ref="H9:H11"/>
    <mergeCell ref="G2:G3"/>
    <mergeCell ref="H2:H3"/>
    <mergeCell ref="I2:I3"/>
    <mergeCell ref="I9:I11"/>
    <mergeCell ref="J9:J11"/>
    <mergeCell ref="J50:J51"/>
    <mergeCell ref="M29:M30"/>
    <mergeCell ref="N29:N30"/>
    <mergeCell ref="O29:O30"/>
    <mergeCell ref="M26:M27"/>
    <mergeCell ref="N26:N27"/>
    <mergeCell ref="O26:O27"/>
    <mergeCell ref="K48:K49"/>
    <mergeCell ref="K20:K23"/>
    <mergeCell ref="L20:L23"/>
    <mergeCell ref="M20:M21"/>
    <mergeCell ref="L26:L28"/>
    <mergeCell ref="K50:K51"/>
    <mergeCell ref="L50:L51"/>
    <mergeCell ref="M50:M51"/>
    <mergeCell ref="N50:N51"/>
    <mergeCell ref="O50:O51"/>
    <mergeCell ref="K43:K44"/>
    <mergeCell ref="L43:L44"/>
    <mergeCell ref="M43:M44"/>
    <mergeCell ref="N43:N44"/>
    <mergeCell ref="O43:O44"/>
    <mergeCell ref="K26:K28"/>
  </mergeCells>
  <conditionalFormatting sqref="R2:R3">
    <cfRule type="cellIs" dxfId="174" priority="156" operator="lessThanOrEqual">
      <formula>0.39</formula>
    </cfRule>
    <cfRule type="cellIs" dxfId="173" priority="157" operator="between">
      <formula>0.4</formula>
      <formula>0.59</formula>
    </cfRule>
    <cfRule type="cellIs" dxfId="172" priority="158" operator="between">
      <formula>0.6</formula>
      <formula>0.69</formula>
    </cfRule>
    <cfRule type="cellIs" dxfId="171" priority="159" operator="between">
      <formula>0.7</formula>
      <formula>0.79</formula>
    </cfRule>
    <cfRule type="cellIs" dxfId="170" priority="160" operator="greaterThanOrEqual">
      <formula>0.8</formula>
    </cfRule>
  </conditionalFormatting>
  <conditionalFormatting sqref="R4:R11">
    <cfRule type="cellIs" dxfId="169" priority="151" operator="lessThanOrEqual">
      <formula>0.39</formula>
    </cfRule>
    <cfRule type="cellIs" dxfId="168" priority="152" operator="between">
      <formula>0.4</formula>
      <formula>0.59</formula>
    </cfRule>
    <cfRule type="cellIs" dxfId="167" priority="153" operator="between">
      <formula>0.6</formula>
      <formula>0.69</formula>
    </cfRule>
    <cfRule type="cellIs" dxfId="166" priority="154" operator="between">
      <formula>0.7</formula>
      <formula>0.79</formula>
    </cfRule>
    <cfRule type="cellIs" dxfId="165" priority="155" operator="greaterThanOrEqual">
      <formula>0.8</formula>
    </cfRule>
  </conditionalFormatting>
  <conditionalFormatting sqref="R34:R37 R39">
    <cfRule type="cellIs" dxfId="164" priority="146" operator="lessThanOrEqual">
      <formula>0.39</formula>
    </cfRule>
    <cfRule type="cellIs" dxfId="163" priority="147" operator="between">
      <formula>0.4</formula>
      <formula>0.59</formula>
    </cfRule>
    <cfRule type="cellIs" dxfId="162" priority="148" operator="between">
      <formula>0.6</formula>
      <formula>0.69</formula>
    </cfRule>
    <cfRule type="cellIs" dxfId="161" priority="149" operator="between">
      <formula>0.7</formula>
      <formula>0.79</formula>
    </cfRule>
    <cfRule type="cellIs" dxfId="160" priority="150" operator="greaterThan">
      <formula>0.8</formula>
    </cfRule>
  </conditionalFormatting>
  <conditionalFormatting sqref="R77:R80">
    <cfRule type="cellIs" dxfId="159" priority="121" operator="lessThanOrEqual">
      <formula>0.39</formula>
    </cfRule>
    <cfRule type="cellIs" dxfId="158" priority="122" operator="between">
      <formula>0.4</formula>
      <formula>0.59</formula>
    </cfRule>
    <cfRule type="cellIs" dxfId="157" priority="123" operator="between">
      <formula>0.6</formula>
      <formula>0.69</formula>
    </cfRule>
    <cfRule type="cellIs" dxfId="156" priority="124" operator="between">
      <formula>0.7</formula>
      <formula>0.79</formula>
    </cfRule>
    <cfRule type="cellIs" dxfId="155" priority="125" operator="greaterThan">
      <formula>0.8</formula>
    </cfRule>
  </conditionalFormatting>
  <conditionalFormatting sqref="R13">
    <cfRule type="cellIs" dxfId="154" priority="106" operator="lessThanOrEqual">
      <formula>0.39</formula>
    </cfRule>
    <cfRule type="cellIs" dxfId="153" priority="107" operator="between">
      <formula>0.4</formula>
      <formula>0.59</formula>
    </cfRule>
    <cfRule type="cellIs" dxfId="152" priority="108" operator="between">
      <formula>0.6</formula>
      <formula>0.69</formula>
    </cfRule>
    <cfRule type="cellIs" dxfId="151" priority="109" operator="between">
      <formula>0.7</formula>
      <formula>0.79</formula>
    </cfRule>
    <cfRule type="cellIs" dxfId="150" priority="110" operator="greaterThan">
      <formula>0.8</formula>
    </cfRule>
  </conditionalFormatting>
  <conditionalFormatting sqref="R14:R18">
    <cfRule type="cellIs" dxfId="149" priority="101" operator="lessThanOrEqual">
      <formula>0.39</formula>
    </cfRule>
    <cfRule type="cellIs" dxfId="148" priority="102" operator="between">
      <formula>0.4</formula>
      <formula>0.59</formula>
    </cfRule>
    <cfRule type="cellIs" dxfId="147" priority="103" operator="between">
      <formula>0.6</formula>
      <formula>0.69</formula>
    </cfRule>
    <cfRule type="cellIs" dxfId="146" priority="104" operator="between">
      <formula>0.7</formula>
      <formula>0.79</formula>
    </cfRule>
    <cfRule type="cellIs" dxfId="145" priority="105" operator="greaterThan">
      <formula>0.8</formula>
    </cfRule>
  </conditionalFormatting>
  <conditionalFormatting sqref="R81:R84">
    <cfRule type="cellIs" dxfId="144" priority="126" operator="lessThanOrEqual">
      <formula>0.39</formula>
    </cfRule>
    <cfRule type="cellIs" dxfId="143" priority="127" operator="between">
      <formula>0.4</formula>
      <formula>0.59</formula>
    </cfRule>
    <cfRule type="cellIs" dxfId="142" priority="128" operator="between">
      <formula>0.6</formula>
      <formula>0.69</formula>
    </cfRule>
    <cfRule type="cellIs" dxfId="141" priority="129" operator="between">
      <formula>0.7</formula>
      <formula>0.79</formula>
    </cfRule>
    <cfRule type="cellIs" dxfId="140" priority="130" operator="greaterThan">
      <formula>0.8</formula>
    </cfRule>
  </conditionalFormatting>
  <conditionalFormatting sqref="R70:R73 R75:R76">
    <cfRule type="cellIs" dxfId="139" priority="116" operator="lessThanOrEqual">
      <formula>0.39</formula>
    </cfRule>
    <cfRule type="cellIs" dxfId="138" priority="117" operator="between">
      <formula>0.4</formula>
      <formula>0.59</formula>
    </cfRule>
    <cfRule type="cellIs" dxfId="137" priority="118" operator="between">
      <formula>0.6</formula>
      <formula>0.69</formula>
    </cfRule>
    <cfRule type="cellIs" dxfId="136" priority="119" operator="between">
      <formula>0.7</formula>
      <formula>0.79</formula>
    </cfRule>
    <cfRule type="cellIs" dxfId="135" priority="120" operator="greaterThan">
      <formula>0.8</formula>
    </cfRule>
  </conditionalFormatting>
  <conditionalFormatting sqref="R12">
    <cfRule type="cellIs" dxfId="134" priority="111" operator="lessThanOrEqual">
      <formula>0.39</formula>
    </cfRule>
    <cfRule type="cellIs" dxfId="133" priority="112" operator="between">
      <formula>0.4</formula>
      <formula>0.59</formula>
    </cfRule>
    <cfRule type="cellIs" dxfId="132" priority="113" operator="between">
      <formula>0.6</formula>
      <formula>0.69</formula>
    </cfRule>
    <cfRule type="cellIs" dxfId="131" priority="114" operator="between">
      <formula>0.7</formula>
      <formula>0.79</formula>
    </cfRule>
    <cfRule type="cellIs" dxfId="130" priority="115" operator="greaterThan">
      <formula>0.8</formula>
    </cfRule>
  </conditionalFormatting>
  <conditionalFormatting sqref="R20 R22">
    <cfRule type="cellIs" dxfId="129" priority="96" operator="lessThanOrEqual">
      <formula>0.39</formula>
    </cfRule>
    <cfRule type="cellIs" dxfId="128" priority="97" operator="between">
      <formula>0.4</formula>
      <formula>0.59</formula>
    </cfRule>
    <cfRule type="cellIs" dxfId="127" priority="98" operator="between">
      <formula>0.6</formula>
      <formula>0.69</formula>
    </cfRule>
    <cfRule type="cellIs" dxfId="126" priority="99" operator="between">
      <formula>0.7</formula>
      <formula>0.79</formula>
    </cfRule>
    <cfRule type="cellIs" dxfId="125" priority="100" operator="greaterThan">
      <formula>0.8</formula>
    </cfRule>
  </conditionalFormatting>
  <conditionalFormatting sqref="R24:R25">
    <cfRule type="cellIs" dxfId="124" priority="91" operator="lessThanOrEqual">
      <formula>0.39</formula>
    </cfRule>
    <cfRule type="cellIs" dxfId="123" priority="92" operator="between">
      <formula>0.4</formula>
      <formula>0.59</formula>
    </cfRule>
    <cfRule type="cellIs" dxfId="122" priority="93" operator="between">
      <formula>0.6</formula>
      <formula>0.69</formula>
    </cfRule>
    <cfRule type="cellIs" dxfId="121" priority="94" operator="between">
      <formula>0.7</formula>
      <formula>0.79</formula>
    </cfRule>
    <cfRule type="cellIs" dxfId="120" priority="95" operator="greaterThan">
      <formula>0.8</formula>
    </cfRule>
  </conditionalFormatting>
  <conditionalFormatting sqref="R26 R28:R29 R32:R33">
    <cfRule type="cellIs" dxfId="119" priority="86" operator="lessThanOrEqual">
      <formula>0.39</formula>
    </cfRule>
    <cfRule type="cellIs" dxfId="118" priority="87" operator="between">
      <formula>0.4</formula>
      <formula>0.59</formula>
    </cfRule>
    <cfRule type="cellIs" dxfId="117" priority="88" operator="between">
      <formula>0.6</formula>
      <formula>0.69</formula>
    </cfRule>
    <cfRule type="cellIs" dxfId="116" priority="89" operator="between">
      <formula>0.7</formula>
      <formula>0.79</formula>
    </cfRule>
    <cfRule type="cellIs" dxfId="115" priority="90" operator="greaterThan">
      <formula>0.8</formula>
    </cfRule>
  </conditionalFormatting>
  <conditionalFormatting sqref="R31">
    <cfRule type="cellIs" dxfId="114" priority="81" operator="lessThanOrEqual">
      <formula>0.39</formula>
    </cfRule>
    <cfRule type="cellIs" dxfId="113" priority="82" operator="between">
      <formula>0.4</formula>
      <formula>0.59</formula>
    </cfRule>
    <cfRule type="cellIs" dxfId="112" priority="83" operator="between">
      <formula>0.6</formula>
      <formula>0.69</formula>
    </cfRule>
    <cfRule type="cellIs" dxfId="111" priority="84" operator="between">
      <formula>0.7</formula>
      <formula>0.79</formula>
    </cfRule>
    <cfRule type="cellIs" dxfId="110" priority="85" operator="greaterThan">
      <formula>0.8</formula>
    </cfRule>
  </conditionalFormatting>
  <conditionalFormatting sqref="R40:R42">
    <cfRule type="cellIs" dxfId="109" priority="71" operator="lessThanOrEqual">
      <formula>0.39</formula>
    </cfRule>
    <cfRule type="cellIs" dxfId="108" priority="72" operator="between">
      <formula>0.4</formula>
      <formula>0.59</formula>
    </cfRule>
    <cfRule type="cellIs" dxfId="107" priority="73" operator="between">
      <formula>0.6</formula>
      <formula>0.69</formula>
    </cfRule>
    <cfRule type="cellIs" dxfId="106" priority="74" operator="between">
      <formula>0.7</formula>
      <formula>0.79</formula>
    </cfRule>
    <cfRule type="cellIs" dxfId="105" priority="75" operator="greaterThan">
      <formula>0.8</formula>
    </cfRule>
  </conditionalFormatting>
  <conditionalFormatting sqref="R43">
    <cfRule type="cellIs" dxfId="104" priority="66" operator="lessThanOrEqual">
      <formula>0.39</formula>
    </cfRule>
    <cfRule type="cellIs" dxfId="103" priority="67" operator="between">
      <formula>0.4</formula>
      <formula>0.59</formula>
    </cfRule>
    <cfRule type="cellIs" dxfId="102" priority="68" operator="between">
      <formula>0.6</formula>
      <formula>0.69</formula>
    </cfRule>
    <cfRule type="cellIs" dxfId="101" priority="69" operator="between">
      <formula>0.7</formula>
      <formula>0.79</formula>
    </cfRule>
    <cfRule type="cellIs" dxfId="100" priority="70" operator="greaterThan">
      <formula>0.8</formula>
    </cfRule>
  </conditionalFormatting>
  <conditionalFormatting sqref="R45">
    <cfRule type="cellIs" dxfId="99" priority="61" operator="lessThanOrEqual">
      <formula>0.39</formula>
    </cfRule>
    <cfRule type="cellIs" dxfId="98" priority="62" operator="between">
      <formula>0.4</formula>
      <formula>0.59</formula>
    </cfRule>
    <cfRule type="cellIs" dxfId="97" priority="63" operator="between">
      <formula>0.6</formula>
      <formula>0.69</formula>
    </cfRule>
    <cfRule type="cellIs" dxfId="96" priority="64" operator="between">
      <formula>0.7</formula>
      <formula>0.79</formula>
    </cfRule>
    <cfRule type="cellIs" dxfId="95" priority="65" operator="greaterThan">
      <formula>0.8</formula>
    </cfRule>
  </conditionalFormatting>
  <conditionalFormatting sqref="R47">
    <cfRule type="cellIs" dxfId="94" priority="56" operator="lessThanOrEqual">
      <formula>0.39</formula>
    </cfRule>
    <cfRule type="cellIs" dxfId="93" priority="57" operator="between">
      <formula>0.4</formula>
      <formula>0.59</formula>
    </cfRule>
    <cfRule type="cellIs" dxfId="92" priority="58" operator="between">
      <formula>0.6</formula>
      <formula>0.69</formula>
    </cfRule>
    <cfRule type="cellIs" dxfId="91" priority="59" operator="between">
      <formula>0.7</formula>
      <formula>0.79</formula>
    </cfRule>
    <cfRule type="cellIs" dxfId="90" priority="60" operator="greaterThan">
      <formula>0.8</formula>
    </cfRule>
  </conditionalFormatting>
  <conditionalFormatting sqref="R48">
    <cfRule type="cellIs" dxfId="89" priority="51" operator="lessThanOrEqual">
      <formula>0.39</formula>
    </cfRule>
    <cfRule type="cellIs" dxfId="88" priority="52" operator="between">
      <formula>0.4</formula>
      <formula>0.59</formula>
    </cfRule>
    <cfRule type="cellIs" dxfId="87" priority="53" operator="between">
      <formula>0.6</formula>
      <formula>0.69</formula>
    </cfRule>
    <cfRule type="cellIs" dxfId="86" priority="54" operator="between">
      <formula>0.7</formula>
      <formula>0.79</formula>
    </cfRule>
    <cfRule type="cellIs" dxfId="85" priority="55" operator="greaterThan">
      <formula>0.8</formula>
    </cfRule>
  </conditionalFormatting>
  <conditionalFormatting sqref="R49">
    <cfRule type="cellIs" dxfId="84" priority="46" operator="lessThanOrEqual">
      <formula>0.39</formula>
    </cfRule>
    <cfRule type="cellIs" dxfId="83" priority="47" operator="between">
      <formula>0.4</formula>
      <formula>0.59</formula>
    </cfRule>
    <cfRule type="cellIs" dxfId="82" priority="48" operator="between">
      <formula>0.6</formula>
      <formula>0.69</formula>
    </cfRule>
    <cfRule type="cellIs" dxfId="81" priority="49" operator="between">
      <formula>0.7</formula>
      <formula>0.79</formula>
    </cfRule>
    <cfRule type="cellIs" dxfId="80" priority="50" operator="greaterThan">
      <formula>0.8</formula>
    </cfRule>
  </conditionalFormatting>
  <conditionalFormatting sqref="R50:R51">
    <cfRule type="cellIs" dxfId="79" priority="41" operator="lessThanOrEqual">
      <formula>0.39</formula>
    </cfRule>
    <cfRule type="cellIs" dxfId="78" priority="42" operator="between">
      <formula>0.4</formula>
      <formula>0.59</formula>
    </cfRule>
    <cfRule type="cellIs" dxfId="77" priority="43" operator="between">
      <formula>0.6</formula>
      <formula>0.69</formula>
    </cfRule>
    <cfRule type="cellIs" dxfId="76" priority="44" operator="between">
      <formula>0.7</formula>
      <formula>0.79</formula>
    </cfRule>
    <cfRule type="cellIs" dxfId="75" priority="45" operator="greaterThan">
      <formula>0.8</formula>
    </cfRule>
  </conditionalFormatting>
  <conditionalFormatting sqref="R52:R53">
    <cfRule type="cellIs" dxfId="74" priority="36" operator="lessThanOrEqual">
      <formula>0.39</formula>
    </cfRule>
    <cfRule type="cellIs" dxfId="73" priority="37" operator="between">
      <formula>0.4</formula>
      <formula>0.59</formula>
    </cfRule>
    <cfRule type="cellIs" dxfId="72" priority="38" operator="between">
      <formula>0.6</formula>
      <formula>0.69</formula>
    </cfRule>
    <cfRule type="cellIs" dxfId="71" priority="39" operator="between">
      <formula>0.7</formula>
      <formula>0.79</formula>
    </cfRule>
    <cfRule type="cellIs" dxfId="70" priority="40" operator="greaterThan">
      <formula>0.8</formula>
    </cfRule>
  </conditionalFormatting>
  <conditionalFormatting sqref="R54:R55">
    <cfRule type="cellIs" dxfId="69" priority="31" operator="lessThanOrEqual">
      <formula>0.39</formula>
    </cfRule>
    <cfRule type="cellIs" dxfId="68" priority="32" operator="between">
      <formula>0.4</formula>
      <formula>0.59</formula>
    </cfRule>
    <cfRule type="cellIs" dxfId="67" priority="33" operator="between">
      <formula>0.6</formula>
      <formula>0.69</formula>
    </cfRule>
    <cfRule type="cellIs" dxfId="66" priority="34" operator="between">
      <formula>0.7</formula>
      <formula>0.79</formula>
    </cfRule>
    <cfRule type="cellIs" dxfId="65" priority="35" operator="greaterThan">
      <formula>0.8</formula>
    </cfRule>
  </conditionalFormatting>
  <conditionalFormatting sqref="R57">
    <cfRule type="cellIs" dxfId="64" priority="26" operator="lessThanOrEqual">
      <formula>0.39</formula>
    </cfRule>
    <cfRule type="cellIs" dxfId="63" priority="27" operator="between">
      <formula>0.4</formula>
      <formula>0.59</formula>
    </cfRule>
    <cfRule type="cellIs" dxfId="62" priority="28" operator="between">
      <formula>0.6</formula>
      <formula>0.69</formula>
    </cfRule>
    <cfRule type="cellIs" dxfId="61" priority="29" operator="between">
      <formula>0.7</formula>
      <formula>0.79</formula>
    </cfRule>
    <cfRule type="cellIs" dxfId="60" priority="30" operator="greaterThan">
      <formula>0.8</formula>
    </cfRule>
  </conditionalFormatting>
  <conditionalFormatting sqref="R58">
    <cfRule type="cellIs" dxfId="59" priority="21" operator="lessThanOrEqual">
      <formula>0.39</formula>
    </cfRule>
    <cfRule type="cellIs" dxfId="58" priority="22" operator="between">
      <formula>0.4</formula>
      <formula>0.59</formula>
    </cfRule>
    <cfRule type="cellIs" dxfId="57" priority="23" operator="between">
      <formula>0.6</formula>
      <formula>0.69</formula>
    </cfRule>
    <cfRule type="cellIs" dxfId="56" priority="24" operator="between">
      <formula>0.7</formula>
      <formula>0.79</formula>
    </cfRule>
    <cfRule type="cellIs" dxfId="55" priority="25" operator="greaterThan">
      <formula>0.8</formula>
    </cfRule>
  </conditionalFormatting>
  <conditionalFormatting sqref="R59">
    <cfRule type="cellIs" dxfId="54" priority="16" operator="lessThanOrEqual">
      <formula>0.39</formula>
    </cfRule>
    <cfRule type="cellIs" dxfId="53" priority="17" operator="between">
      <formula>0.4</formula>
      <formula>0.59</formula>
    </cfRule>
    <cfRule type="cellIs" dxfId="52" priority="18" operator="between">
      <formula>0.6</formula>
      <formula>0.69</formula>
    </cfRule>
    <cfRule type="cellIs" dxfId="51" priority="19" operator="between">
      <formula>0.7</formula>
      <formula>0.79</formula>
    </cfRule>
    <cfRule type="cellIs" dxfId="50" priority="20" operator="greaterThan">
      <formula>0.8</formula>
    </cfRule>
  </conditionalFormatting>
  <conditionalFormatting sqref="R61:R62">
    <cfRule type="cellIs" dxfId="49" priority="11" operator="lessThanOrEqual">
      <formula>0.39</formula>
    </cfRule>
    <cfRule type="cellIs" dxfId="48" priority="12" operator="between">
      <formula>0.4</formula>
      <formula>0.59</formula>
    </cfRule>
    <cfRule type="cellIs" dxfId="47" priority="13" operator="between">
      <formula>0.6</formula>
      <formula>0.69</formula>
    </cfRule>
    <cfRule type="cellIs" dxfId="46" priority="14" operator="between">
      <formula>0.7</formula>
      <formula>0.79</formula>
    </cfRule>
    <cfRule type="cellIs" dxfId="45" priority="15" operator="greaterThan">
      <formula>0.8</formula>
    </cfRule>
  </conditionalFormatting>
  <conditionalFormatting sqref="R63:R64">
    <cfRule type="cellIs" dxfId="44" priority="6" operator="lessThanOrEqual">
      <formula>0.39</formula>
    </cfRule>
    <cfRule type="cellIs" dxfId="43" priority="7" operator="between">
      <formula>0.4</formula>
      <formula>0.59</formula>
    </cfRule>
    <cfRule type="cellIs" dxfId="42" priority="8" operator="between">
      <formula>0.6</formula>
      <formula>0.69</formula>
    </cfRule>
    <cfRule type="cellIs" dxfId="41" priority="9" operator="between">
      <formula>0.7</formula>
      <formula>0.79</formula>
    </cfRule>
    <cfRule type="cellIs" dxfId="40" priority="10" operator="greaterThan">
      <formula>0.8</formula>
    </cfRule>
  </conditionalFormatting>
  <conditionalFormatting sqref="R65 R67:R69">
    <cfRule type="cellIs" dxfId="39" priority="1" operator="lessThanOrEqual">
      <formula>0.39</formula>
    </cfRule>
    <cfRule type="cellIs" dxfId="38" priority="2" operator="between">
      <formula>0.4</formula>
      <formula>0.59</formula>
    </cfRule>
    <cfRule type="cellIs" dxfId="37" priority="3" operator="between">
      <formula>0.6</formula>
      <formula>0.69</formula>
    </cfRule>
    <cfRule type="cellIs" dxfId="36" priority="4" operator="between">
      <formula>0.7</formula>
      <formula>0.79</formula>
    </cfRule>
    <cfRule type="cellIs" dxfId="35" priority="5" operator="greaterThan">
      <formula>0.8</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82"/>
  <sheetViews>
    <sheetView zoomScale="60" zoomScaleNormal="60" workbookViewId="0">
      <selection sqref="A1:A2"/>
    </sheetView>
  </sheetViews>
  <sheetFormatPr baseColWidth="10" defaultRowHeight="15"/>
  <cols>
    <col min="13" max="18" width="0" hidden="1" customWidth="1"/>
    <col min="19" max="19" width="28.85546875" hidden="1" customWidth="1"/>
    <col min="20" max="20" width="28.42578125" hidden="1" customWidth="1"/>
    <col min="21" max="21" width="0" hidden="1" customWidth="1"/>
    <col min="22" max="22" width="46.5703125" hidden="1" customWidth="1"/>
    <col min="23" max="24" width="0" hidden="1" customWidth="1"/>
    <col min="31" max="31" width="28.85546875" bestFit="1" customWidth="1"/>
    <col min="32" max="32" width="28.42578125" bestFit="1" customWidth="1"/>
    <col min="33" max="33" width="107.28515625" style="720" customWidth="1"/>
  </cols>
  <sheetData>
    <row r="1" spans="1:33" ht="15" customHeight="1">
      <c r="A1" s="576" t="s">
        <v>329</v>
      </c>
      <c r="B1" s="576" t="s">
        <v>146</v>
      </c>
      <c r="C1" s="576" t="s">
        <v>330</v>
      </c>
      <c r="D1" s="576" t="s">
        <v>146</v>
      </c>
      <c r="E1" s="576" t="s">
        <v>331</v>
      </c>
      <c r="F1" s="576" t="s">
        <v>136</v>
      </c>
      <c r="G1" s="576" t="s">
        <v>138</v>
      </c>
      <c r="H1" s="576" t="s">
        <v>139</v>
      </c>
      <c r="I1" s="576" t="s">
        <v>137</v>
      </c>
      <c r="J1" s="576" t="s">
        <v>333</v>
      </c>
      <c r="K1" s="576" t="s">
        <v>841</v>
      </c>
      <c r="L1" s="576" t="s">
        <v>380</v>
      </c>
      <c r="M1" s="576" t="s">
        <v>329</v>
      </c>
      <c r="N1" s="576" t="s">
        <v>146</v>
      </c>
      <c r="O1" s="576" t="s">
        <v>330</v>
      </c>
      <c r="P1" s="576" t="s">
        <v>146</v>
      </c>
      <c r="Q1" s="576" t="s">
        <v>331</v>
      </c>
      <c r="R1" s="576" t="s">
        <v>136</v>
      </c>
      <c r="S1" s="576" t="s">
        <v>138</v>
      </c>
      <c r="T1" s="576" t="s">
        <v>139</v>
      </c>
      <c r="U1" s="576" t="s">
        <v>137</v>
      </c>
      <c r="V1" s="576" t="s">
        <v>333</v>
      </c>
      <c r="W1" s="576" t="s">
        <v>841</v>
      </c>
      <c r="X1" s="576" t="s">
        <v>380</v>
      </c>
      <c r="Y1" s="576" t="s">
        <v>381</v>
      </c>
      <c r="Z1" s="576" t="s">
        <v>733</v>
      </c>
      <c r="AA1" s="625" t="s">
        <v>382</v>
      </c>
      <c r="AB1" s="388" t="s">
        <v>371</v>
      </c>
      <c r="AC1" s="627" t="s">
        <v>842</v>
      </c>
      <c r="AD1" s="576" t="s">
        <v>843</v>
      </c>
      <c r="AE1" s="664" t="s">
        <v>997</v>
      </c>
      <c r="AF1" s="664" t="s">
        <v>998</v>
      </c>
      <c r="AG1" s="625" t="s">
        <v>732</v>
      </c>
    </row>
    <row r="2" spans="1:33" ht="39" customHeight="1" thickBot="1">
      <c r="A2" s="585"/>
      <c r="B2" s="585"/>
      <c r="C2" s="585"/>
      <c r="D2" s="577"/>
      <c r="E2" s="577"/>
      <c r="F2" s="577"/>
      <c r="G2" s="577"/>
      <c r="H2" s="577"/>
      <c r="I2" s="577"/>
      <c r="J2" s="577"/>
      <c r="K2" s="577"/>
      <c r="L2" s="577"/>
      <c r="M2" s="585"/>
      <c r="N2" s="585"/>
      <c r="O2" s="585"/>
      <c r="P2" s="577"/>
      <c r="Q2" s="577"/>
      <c r="R2" s="577"/>
      <c r="S2" s="577"/>
      <c r="T2" s="577"/>
      <c r="U2" s="577"/>
      <c r="V2" s="577"/>
      <c r="W2" s="577"/>
      <c r="X2" s="577"/>
      <c r="Y2" s="577"/>
      <c r="Z2" s="577"/>
      <c r="AA2" s="626"/>
      <c r="AB2" s="389"/>
      <c r="AC2" s="628"/>
      <c r="AD2" s="577"/>
      <c r="AE2" s="665"/>
      <c r="AF2" s="665"/>
      <c r="AG2" s="626"/>
    </row>
    <row r="3" spans="1:33" ht="360" customHeight="1">
      <c r="A3" s="578" t="s">
        <v>550</v>
      </c>
      <c r="B3" s="510" t="s">
        <v>262</v>
      </c>
      <c r="C3" s="581" t="s">
        <v>122</v>
      </c>
      <c r="D3" s="583" t="s">
        <v>271</v>
      </c>
      <c r="E3" s="483" t="s">
        <v>152</v>
      </c>
      <c r="F3" s="483" t="s">
        <v>10</v>
      </c>
      <c r="G3" s="483" t="s">
        <v>123</v>
      </c>
      <c r="H3" s="483" t="s">
        <v>844</v>
      </c>
      <c r="I3" s="483" t="s">
        <v>845</v>
      </c>
      <c r="J3" s="483" t="s">
        <v>12</v>
      </c>
      <c r="K3" s="483" t="s">
        <v>387</v>
      </c>
      <c r="L3" s="483" t="s">
        <v>388</v>
      </c>
      <c r="M3" s="578" t="s">
        <v>550</v>
      </c>
      <c r="N3" s="510" t="s">
        <v>262</v>
      </c>
      <c r="O3" s="581" t="s">
        <v>122</v>
      </c>
      <c r="P3" s="583" t="s">
        <v>271</v>
      </c>
      <c r="Q3" s="483" t="s">
        <v>152</v>
      </c>
      <c r="R3" s="483" t="s">
        <v>10</v>
      </c>
      <c r="S3" s="483" t="s">
        <v>123</v>
      </c>
      <c r="T3" s="483" t="s">
        <v>844</v>
      </c>
      <c r="U3" s="483" t="s">
        <v>845</v>
      </c>
      <c r="V3" s="483" t="s">
        <v>12</v>
      </c>
      <c r="W3" s="483" t="s">
        <v>387</v>
      </c>
      <c r="X3" s="483" t="s">
        <v>388</v>
      </c>
      <c r="Y3" s="483" t="s">
        <v>391</v>
      </c>
      <c r="Z3" s="632" t="s">
        <v>737</v>
      </c>
      <c r="AA3" s="483" t="s">
        <v>846</v>
      </c>
      <c r="AB3" s="634">
        <v>0.04</v>
      </c>
      <c r="AC3" s="635">
        <v>0.01</v>
      </c>
      <c r="AD3" s="507">
        <f>(AC3/AB3)*1</f>
        <v>0.25</v>
      </c>
      <c r="AE3" s="289"/>
      <c r="AF3" s="310"/>
      <c r="AG3" s="684" t="s">
        <v>847</v>
      </c>
    </row>
    <row r="4" spans="1:33">
      <c r="A4" s="579"/>
      <c r="B4" s="491"/>
      <c r="C4" s="582"/>
      <c r="D4" s="584"/>
      <c r="E4" s="484"/>
      <c r="F4" s="484"/>
      <c r="G4" s="484"/>
      <c r="H4" s="484"/>
      <c r="I4" s="484"/>
      <c r="J4" s="484"/>
      <c r="K4" s="484"/>
      <c r="L4" s="484"/>
      <c r="M4" s="579"/>
      <c r="N4" s="491"/>
      <c r="O4" s="582"/>
      <c r="P4" s="584"/>
      <c r="Q4" s="484"/>
      <c r="R4" s="484"/>
      <c r="S4" s="484"/>
      <c r="T4" s="484"/>
      <c r="U4" s="484"/>
      <c r="V4" s="484"/>
      <c r="W4" s="484"/>
      <c r="X4" s="484"/>
      <c r="Y4" s="484"/>
      <c r="Z4" s="633"/>
      <c r="AA4" s="484"/>
      <c r="AB4" s="451"/>
      <c r="AC4" s="636"/>
      <c r="AD4" s="508"/>
      <c r="AE4" s="290"/>
      <c r="AF4" s="309"/>
      <c r="AG4" s="685"/>
    </row>
    <row r="5" spans="1:33" ht="15" customHeight="1">
      <c r="A5" s="579"/>
      <c r="B5" s="491"/>
      <c r="C5" s="582"/>
      <c r="D5" s="588" t="s">
        <v>272</v>
      </c>
      <c r="E5" s="483" t="s">
        <v>151</v>
      </c>
      <c r="F5" s="483" t="s">
        <v>848</v>
      </c>
      <c r="G5" s="483" t="s">
        <v>849</v>
      </c>
      <c r="H5" s="483" t="s">
        <v>850</v>
      </c>
      <c r="I5" s="483" t="s">
        <v>187</v>
      </c>
      <c r="J5" s="483">
        <v>3000</v>
      </c>
      <c r="K5" s="483" t="s">
        <v>387</v>
      </c>
      <c r="L5" s="483" t="s">
        <v>388</v>
      </c>
      <c r="M5" s="579"/>
      <c r="N5" s="491"/>
      <c r="O5" s="582"/>
      <c r="P5" s="588" t="s">
        <v>272</v>
      </c>
      <c r="Q5" s="483" t="s">
        <v>151</v>
      </c>
      <c r="R5" s="483" t="s">
        <v>848</v>
      </c>
      <c r="S5" s="483" t="s">
        <v>849</v>
      </c>
      <c r="T5" s="483" t="s">
        <v>850</v>
      </c>
      <c r="U5" s="483" t="s">
        <v>187</v>
      </c>
      <c r="V5" s="483">
        <v>3000</v>
      </c>
      <c r="W5" s="483" t="s">
        <v>387</v>
      </c>
      <c r="X5" s="483" t="s">
        <v>388</v>
      </c>
      <c r="Y5" s="483" t="s">
        <v>739</v>
      </c>
      <c r="Z5" s="483" t="s">
        <v>740</v>
      </c>
      <c r="AA5" s="483" t="s">
        <v>851</v>
      </c>
      <c r="AB5" s="372">
        <v>3</v>
      </c>
      <c r="AC5" s="637">
        <v>2</v>
      </c>
      <c r="AD5" s="507">
        <f>(AC5/AB5)*1</f>
        <v>0.66666666666666663</v>
      </c>
      <c r="AE5" s="666"/>
      <c r="AF5" s="653"/>
      <c r="AG5" s="686" t="s">
        <v>852</v>
      </c>
    </row>
    <row r="6" spans="1:33">
      <c r="A6" s="579"/>
      <c r="B6" s="491"/>
      <c r="C6" s="582"/>
      <c r="D6" s="589"/>
      <c r="E6" s="484"/>
      <c r="F6" s="484"/>
      <c r="G6" s="484"/>
      <c r="H6" s="484"/>
      <c r="I6" s="484"/>
      <c r="J6" s="484"/>
      <c r="K6" s="484"/>
      <c r="L6" s="484"/>
      <c r="M6" s="579"/>
      <c r="N6" s="491"/>
      <c r="O6" s="582"/>
      <c r="P6" s="589"/>
      <c r="Q6" s="484"/>
      <c r="R6" s="484"/>
      <c r="S6" s="484"/>
      <c r="T6" s="484"/>
      <c r="U6" s="484"/>
      <c r="V6" s="484"/>
      <c r="W6" s="484"/>
      <c r="X6" s="484"/>
      <c r="Y6" s="484"/>
      <c r="Z6" s="484"/>
      <c r="AA6" s="484"/>
      <c r="AB6" s="373"/>
      <c r="AC6" s="638"/>
      <c r="AD6" s="516"/>
      <c r="AE6" s="667"/>
      <c r="AF6" s="653"/>
      <c r="AG6" s="685"/>
    </row>
    <row r="7" spans="1:33" ht="127.5" customHeight="1">
      <c r="A7" s="579"/>
      <c r="B7" s="491"/>
      <c r="C7" s="582"/>
      <c r="D7" s="583" t="s">
        <v>273</v>
      </c>
      <c r="E7" s="483" t="s">
        <v>148</v>
      </c>
      <c r="F7" s="483" t="s">
        <v>853</v>
      </c>
      <c r="G7" s="483" t="s">
        <v>191</v>
      </c>
      <c r="H7" s="483" t="s">
        <v>854</v>
      </c>
      <c r="I7" s="483" t="s">
        <v>187</v>
      </c>
      <c r="J7" s="586" t="s">
        <v>318</v>
      </c>
      <c r="K7" s="483" t="s">
        <v>383</v>
      </c>
      <c r="L7" s="483" t="s">
        <v>388</v>
      </c>
      <c r="M7" s="579"/>
      <c r="N7" s="491"/>
      <c r="O7" s="582"/>
      <c r="P7" s="583" t="s">
        <v>273</v>
      </c>
      <c r="Q7" s="483" t="s">
        <v>148</v>
      </c>
      <c r="R7" s="483" t="s">
        <v>853</v>
      </c>
      <c r="S7" s="483" t="s">
        <v>191</v>
      </c>
      <c r="T7" s="483" t="s">
        <v>854</v>
      </c>
      <c r="U7" s="483" t="s">
        <v>187</v>
      </c>
      <c r="V7" s="586" t="s">
        <v>318</v>
      </c>
      <c r="W7" s="483" t="s">
        <v>383</v>
      </c>
      <c r="X7" s="483" t="s">
        <v>388</v>
      </c>
      <c r="Y7" s="483" t="s">
        <v>742</v>
      </c>
      <c r="Z7" s="483">
        <v>35</v>
      </c>
      <c r="AA7" s="404" t="s">
        <v>390</v>
      </c>
      <c r="AB7" s="194">
        <v>12</v>
      </c>
      <c r="AC7" s="195">
        <v>13</v>
      </c>
      <c r="AD7" s="507">
        <v>0.56000000000000005</v>
      </c>
      <c r="AE7" s="291"/>
      <c r="AF7" s="291"/>
      <c r="AG7" s="687" t="s">
        <v>855</v>
      </c>
    </row>
    <row r="8" spans="1:33" ht="120">
      <c r="A8" s="579"/>
      <c r="B8" s="491"/>
      <c r="C8" s="582"/>
      <c r="D8" s="584"/>
      <c r="E8" s="484"/>
      <c r="F8" s="484"/>
      <c r="G8" s="484"/>
      <c r="H8" s="484"/>
      <c r="I8" s="484"/>
      <c r="J8" s="587"/>
      <c r="K8" s="484"/>
      <c r="L8" s="484"/>
      <c r="M8" s="579"/>
      <c r="N8" s="491"/>
      <c r="O8" s="582"/>
      <c r="P8" s="584"/>
      <c r="Q8" s="484"/>
      <c r="R8" s="484"/>
      <c r="S8" s="484"/>
      <c r="T8" s="484"/>
      <c r="U8" s="484"/>
      <c r="V8" s="587"/>
      <c r="W8" s="484"/>
      <c r="X8" s="484"/>
      <c r="Y8" s="484"/>
      <c r="Z8" s="484"/>
      <c r="AA8" s="394"/>
      <c r="AB8" s="194">
        <v>600</v>
      </c>
      <c r="AC8" s="195">
        <v>362</v>
      </c>
      <c r="AD8" s="508"/>
      <c r="AE8" s="292"/>
      <c r="AF8" s="311"/>
      <c r="AG8" s="275" t="s">
        <v>974</v>
      </c>
    </row>
    <row r="9" spans="1:33" ht="330">
      <c r="A9" s="579"/>
      <c r="B9" s="491"/>
      <c r="C9" s="582"/>
      <c r="D9" s="150" t="s">
        <v>274</v>
      </c>
      <c r="E9" s="143" t="s">
        <v>149</v>
      </c>
      <c r="F9" s="143" t="s">
        <v>195</v>
      </c>
      <c r="G9" s="143" t="s">
        <v>196</v>
      </c>
      <c r="H9" s="143" t="s">
        <v>856</v>
      </c>
      <c r="I9" s="196">
        <v>0.8</v>
      </c>
      <c r="J9" s="143" t="s">
        <v>857</v>
      </c>
      <c r="K9" s="143" t="s">
        <v>387</v>
      </c>
      <c r="L9" s="143" t="s">
        <v>744</v>
      </c>
      <c r="M9" s="579"/>
      <c r="N9" s="491"/>
      <c r="O9" s="582"/>
      <c r="P9" s="266" t="s">
        <v>274</v>
      </c>
      <c r="Q9" s="267" t="s">
        <v>149</v>
      </c>
      <c r="R9" s="267" t="s">
        <v>195</v>
      </c>
      <c r="S9" s="267" t="s">
        <v>196</v>
      </c>
      <c r="T9" s="267" t="s">
        <v>856</v>
      </c>
      <c r="U9" s="196">
        <v>0.8</v>
      </c>
      <c r="V9" s="267" t="s">
        <v>857</v>
      </c>
      <c r="W9" s="267" t="s">
        <v>387</v>
      </c>
      <c r="X9" s="267" t="s">
        <v>744</v>
      </c>
      <c r="Y9" s="267" t="s">
        <v>858</v>
      </c>
      <c r="Z9" s="267" t="s">
        <v>746</v>
      </c>
      <c r="AA9" s="267" t="s">
        <v>859</v>
      </c>
      <c r="AB9" s="234" t="s">
        <v>860</v>
      </c>
      <c r="AC9" s="197" t="s">
        <v>735</v>
      </c>
      <c r="AD9" s="263" t="s">
        <v>735</v>
      </c>
      <c r="AE9" s="293"/>
      <c r="AF9" s="312"/>
      <c r="AG9" s="688" t="s">
        <v>861</v>
      </c>
    </row>
    <row r="10" spans="1:33" ht="409.5">
      <c r="A10" s="579"/>
      <c r="B10" s="491"/>
      <c r="C10" s="582"/>
      <c r="D10" s="150" t="s">
        <v>275</v>
      </c>
      <c r="E10" s="143" t="s">
        <v>154</v>
      </c>
      <c r="F10" s="143" t="s">
        <v>198</v>
      </c>
      <c r="G10" s="143" t="s">
        <v>196</v>
      </c>
      <c r="H10" s="143" t="s">
        <v>856</v>
      </c>
      <c r="I10" s="143" t="s">
        <v>187</v>
      </c>
      <c r="J10" s="143" t="s">
        <v>857</v>
      </c>
      <c r="K10" s="143" t="s">
        <v>387</v>
      </c>
      <c r="L10" s="143" t="s">
        <v>862</v>
      </c>
      <c r="M10" s="579"/>
      <c r="N10" s="491"/>
      <c r="O10" s="582"/>
      <c r="P10" s="266" t="s">
        <v>275</v>
      </c>
      <c r="Q10" s="267" t="s">
        <v>154</v>
      </c>
      <c r="R10" s="267" t="s">
        <v>198</v>
      </c>
      <c r="S10" s="267" t="s">
        <v>196</v>
      </c>
      <c r="T10" s="267" t="s">
        <v>856</v>
      </c>
      <c r="U10" s="267" t="s">
        <v>187</v>
      </c>
      <c r="V10" s="267" t="s">
        <v>857</v>
      </c>
      <c r="W10" s="267" t="s">
        <v>387</v>
      </c>
      <c r="X10" s="267" t="s">
        <v>862</v>
      </c>
      <c r="Y10" s="267" t="s">
        <v>863</v>
      </c>
      <c r="Z10" s="267" t="s">
        <v>746</v>
      </c>
      <c r="AA10" s="267" t="s">
        <v>864</v>
      </c>
      <c r="AB10" s="234">
        <v>16</v>
      </c>
      <c r="AC10" s="253">
        <v>16</v>
      </c>
      <c r="AD10" s="263">
        <f>(AC10/AB10)*1</f>
        <v>1</v>
      </c>
      <c r="AE10" s="294"/>
      <c r="AF10" s="312"/>
      <c r="AG10" s="689"/>
    </row>
    <row r="11" spans="1:33" ht="360">
      <c r="A11" s="579"/>
      <c r="B11" s="491"/>
      <c r="C11" s="582"/>
      <c r="D11" s="517" t="s">
        <v>276</v>
      </c>
      <c r="E11" s="490" t="s">
        <v>155</v>
      </c>
      <c r="F11" s="143" t="s">
        <v>13</v>
      </c>
      <c r="G11" s="143" t="s">
        <v>17</v>
      </c>
      <c r="H11" s="143" t="s">
        <v>135</v>
      </c>
      <c r="I11" s="143" t="s">
        <v>18</v>
      </c>
      <c r="J11" s="143" t="s">
        <v>15</v>
      </c>
      <c r="K11" s="483" t="s">
        <v>383</v>
      </c>
      <c r="L11" s="483" t="s">
        <v>384</v>
      </c>
      <c r="M11" s="579"/>
      <c r="N11" s="491"/>
      <c r="O11" s="582"/>
      <c r="P11" s="517" t="s">
        <v>276</v>
      </c>
      <c r="Q11" s="490" t="s">
        <v>155</v>
      </c>
      <c r="R11" s="267" t="s">
        <v>13</v>
      </c>
      <c r="S11" s="267" t="s">
        <v>17</v>
      </c>
      <c r="T11" s="267" t="s">
        <v>135</v>
      </c>
      <c r="U11" s="267" t="s">
        <v>18</v>
      </c>
      <c r="V11" s="267" t="s">
        <v>15</v>
      </c>
      <c r="W11" s="483" t="s">
        <v>383</v>
      </c>
      <c r="X11" s="483" t="s">
        <v>384</v>
      </c>
      <c r="Y11" s="483" t="s">
        <v>398</v>
      </c>
      <c r="Z11" s="483">
        <v>186</v>
      </c>
      <c r="AA11" s="483" t="s">
        <v>399</v>
      </c>
      <c r="AB11" s="198">
        <v>0.4</v>
      </c>
      <c r="AC11" s="199">
        <v>0.4</v>
      </c>
      <c r="AD11" s="251">
        <f>(AC11/AB11)*1</f>
        <v>1</v>
      </c>
      <c r="AE11" s="668"/>
      <c r="AF11" s="668"/>
      <c r="AG11" s="690" t="str">
        <f>'[1]Metas y Proyectos'!$T$21</f>
        <v xml:space="preserve">Como parte del proceso de implementación de la estrategia de prevención de y atención de la erradicación del abuso, explotación sexual comercial, trabajo infantil y peores formas de trabajo y, actividades delictivas se desarrolló jornada de prevención de violencia intrafamiliar y prevención del trabajo infantil en el municipio de Génova con personas víctimas del conflicto armado beneficiando 33 adultos. También, se apoyó la realización del primer Comité Interinstitucional para la Erradicación del Trabajo Infantil (CIETI) en el departamento, así como el acompañamiento a los CIETI de los municipios de Salento y Circasia.  
De otro lado, se encuentra en proceso precontractual la contratación de mínima cuantía con el objeto: “Prestar servicios a la secretaría de Familia, con la realización de talleres y capacitaciones en búsqueda de fortalecer la estrategia de prevención y atención de la erradicación del abuso, explotación sexual comercial, trabajo infantil y peores formas de trabajo, y actividades delictivas, en cumplimiento de la implementación de la política pública de primera infancia, infancia y adolescencia en el departamento del Quindío”. </v>
      </c>
    </row>
    <row r="12" spans="1:33" ht="300">
      <c r="A12" s="579"/>
      <c r="B12" s="491"/>
      <c r="C12" s="582"/>
      <c r="D12" s="518"/>
      <c r="E12" s="491"/>
      <c r="F12" s="154" t="s">
        <v>14</v>
      </c>
      <c r="G12" s="154" t="s">
        <v>17</v>
      </c>
      <c r="H12" s="154" t="s">
        <v>205</v>
      </c>
      <c r="I12" s="140" t="s">
        <v>19</v>
      </c>
      <c r="J12" s="140" t="s">
        <v>16</v>
      </c>
      <c r="K12" s="489"/>
      <c r="L12" s="489"/>
      <c r="M12" s="579"/>
      <c r="N12" s="491"/>
      <c r="O12" s="582"/>
      <c r="P12" s="518"/>
      <c r="Q12" s="491"/>
      <c r="R12" s="249" t="s">
        <v>14</v>
      </c>
      <c r="S12" s="249" t="s">
        <v>17</v>
      </c>
      <c r="T12" s="249" t="s">
        <v>205</v>
      </c>
      <c r="U12" s="246" t="s">
        <v>19</v>
      </c>
      <c r="V12" s="246" t="s">
        <v>16</v>
      </c>
      <c r="W12" s="489"/>
      <c r="X12" s="489"/>
      <c r="Y12" s="489"/>
      <c r="Z12" s="489"/>
      <c r="AA12" s="489"/>
      <c r="AB12" s="200">
        <v>0.1</v>
      </c>
      <c r="AC12" s="201">
        <v>0.1</v>
      </c>
      <c r="AD12" s="202">
        <f>(AC12/AB12)</f>
        <v>1</v>
      </c>
      <c r="AE12" s="669"/>
      <c r="AF12" s="669"/>
      <c r="AG12" s="691"/>
    </row>
    <row r="13" spans="1:33" ht="15" customHeight="1">
      <c r="A13" s="579"/>
      <c r="B13" s="491"/>
      <c r="C13" s="582"/>
      <c r="D13" s="517" t="s">
        <v>277</v>
      </c>
      <c r="E13" s="490" t="s">
        <v>865</v>
      </c>
      <c r="F13" s="490" t="s">
        <v>866</v>
      </c>
      <c r="G13" s="490" t="s">
        <v>200</v>
      </c>
      <c r="H13" s="490" t="s">
        <v>204</v>
      </c>
      <c r="I13" s="490" t="s">
        <v>187</v>
      </c>
      <c r="J13" s="565">
        <v>0.1</v>
      </c>
      <c r="K13" s="490" t="s">
        <v>387</v>
      </c>
      <c r="L13" s="483" t="s">
        <v>752</v>
      </c>
      <c r="M13" s="579"/>
      <c r="N13" s="491"/>
      <c r="O13" s="582"/>
      <c r="P13" s="517" t="s">
        <v>277</v>
      </c>
      <c r="Q13" s="490" t="s">
        <v>865</v>
      </c>
      <c r="R13" s="490" t="s">
        <v>866</v>
      </c>
      <c r="S13" s="490" t="s">
        <v>200</v>
      </c>
      <c r="T13" s="490" t="s">
        <v>204</v>
      </c>
      <c r="U13" s="490" t="s">
        <v>187</v>
      </c>
      <c r="V13" s="565">
        <v>0.1</v>
      </c>
      <c r="W13" s="490" t="s">
        <v>387</v>
      </c>
      <c r="X13" s="483" t="s">
        <v>752</v>
      </c>
      <c r="Y13" s="483" t="s">
        <v>753</v>
      </c>
      <c r="Z13" s="483" t="s">
        <v>754</v>
      </c>
      <c r="AA13" s="536" t="s">
        <v>755</v>
      </c>
      <c r="AB13" s="401">
        <v>7.0000000000000007E-2</v>
      </c>
      <c r="AC13" s="538">
        <v>0.1</v>
      </c>
      <c r="AD13" s="534">
        <v>1.43</v>
      </c>
      <c r="AE13" s="666"/>
      <c r="AF13" s="666"/>
      <c r="AG13" s="688" t="s">
        <v>867</v>
      </c>
    </row>
    <row r="14" spans="1:33">
      <c r="A14" s="579"/>
      <c r="B14" s="491"/>
      <c r="C14" s="582"/>
      <c r="D14" s="518"/>
      <c r="E14" s="491"/>
      <c r="F14" s="491"/>
      <c r="G14" s="491"/>
      <c r="H14" s="491"/>
      <c r="I14" s="491"/>
      <c r="J14" s="591"/>
      <c r="K14" s="491"/>
      <c r="L14" s="489"/>
      <c r="M14" s="579"/>
      <c r="N14" s="491"/>
      <c r="O14" s="582"/>
      <c r="P14" s="518"/>
      <c r="Q14" s="491"/>
      <c r="R14" s="491"/>
      <c r="S14" s="491"/>
      <c r="T14" s="491"/>
      <c r="U14" s="491"/>
      <c r="V14" s="591"/>
      <c r="W14" s="491"/>
      <c r="X14" s="489"/>
      <c r="Y14" s="489"/>
      <c r="Z14" s="489"/>
      <c r="AA14" s="537"/>
      <c r="AB14" s="403"/>
      <c r="AC14" s="639"/>
      <c r="AD14" s="540"/>
      <c r="AE14" s="667"/>
      <c r="AF14" s="667"/>
      <c r="AG14" s="689"/>
    </row>
    <row r="15" spans="1:33" ht="195">
      <c r="A15" s="579"/>
      <c r="B15" s="491"/>
      <c r="C15" s="582"/>
      <c r="D15" s="592"/>
      <c r="E15" s="511"/>
      <c r="F15" s="511"/>
      <c r="G15" s="511"/>
      <c r="H15" s="511"/>
      <c r="I15" s="511"/>
      <c r="J15" s="566"/>
      <c r="K15" s="511"/>
      <c r="L15" s="484"/>
      <c r="M15" s="579"/>
      <c r="N15" s="491"/>
      <c r="O15" s="582"/>
      <c r="P15" s="592"/>
      <c r="Q15" s="511"/>
      <c r="R15" s="511"/>
      <c r="S15" s="511"/>
      <c r="T15" s="511"/>
      <c r="U15" s="511"/>
      <c r="V15" s="566"/>
      <c r="W15" s="511"/>
      <c r="X15" s="484"/>
      <c r="Y15" s="252" t="s">
        <v>756</v>
      </c>
      <c r="Z15" s="248" t="s">
        <v>757</v>
      </c>
      <c r="AA15" s="146" t="s">
        <v>758</v>
      </c>
      <c r="AB15" s="203">
        <v>200</v>
      </c>
      <c r="AC15" s="204">
        <v>180</v>
      </c>
      <c r="AD15" s="535"/>
      <c r="AE15" s="287"/>
      <c r="AF15" s="287"/>
      <c r="AG15" s="692" t="s">
        <v>991</v>
      </c>
    </row>
    <row r="16" spans="1:33" ht="330">
      <c r="A16" s="579"/>
      <c r="B16" s="491"/>
      <c r="C16" s="582"/>
      <c r="D16" s="150" t="s">
        <v>278</v>
      </c>
      <c r="E16" s="143" t="s">
        <v>145</v>
      </c>
      <c r="F16" s="143" t="s">
        <v>201</v>
      </c>
      <c r="G16" s="143" t="s">
        <v>868</v>
      </c>
      <c r="H16" s="143" t="s">
        <v>869</v>
      </c>
      <c r="I16" s="143" t="s">
        <v>187</v>
      </c>
      <c r="J16" s="196">
        <v>0.6</v>
      </c>
      <c r="K16" s="143" t="s">
        <v>387</v>
      </c>
      <c r="L16" s="143" t="s">
        <v>400</v>
      </c>
      <c r="M16" s="579"/>
      <c r="N16" s="491"/>
      <c r="O16" s="582"/>
      <c r="P16" s="266" t="s">
        <v>278</v>
      </c>
      <c r="Q16" s="267" t="s">
        <v>145</v>
      </c>
      <c r="R16" s="267" t="s">
        <v>201</v>
      </c>
      <c r="S16" s="267" t="s">
        <v>868</v>
      </c>
      <c r="T16" s="267" t="s">
        <v>869</v>
      </c>
      <c r="U16" s="267" t="s">
        <v>187</v>
      </c>
      <c r="V16" s="196">
        <v>0.6</v>
      </c>
      <c r="W16" s="267" t="s">
        <v>387</v>
      </c>
      <c r="X16" s="267" t="s">
        <v>400</v>
      </c>
      <c r="Y16" s="267" t="s">
        <v>389</v>
      </c>
      <c r="Z16" s="267">
        <v>46</v>
      </c>
      <c r="AA16" s="238" t="s">
        <v>390</v>
      </c>
      <c r="AB16" s="205">
        <v>3</v>
      </c>
      <c r="AC16" s="268">
        <v>2</v>
      </c>
      <c r="AD16" s="263">
        <f t="shared" ref="AD16:AD21" si="0">(AC16/AB16)*1</f>
        <v>0.66666666666666663</v>
      </c>
      <c r="AE16" s="295"/>
      <c r="AF16" s="295"/>
      <c r="AG16" s="276" t="s">
        <v>870</v>
      </c>
    </row>
    <row r="17" spans="1:33" ht="409.5">
      <c r="A17" s="579"/>
      <c r="B17" s="491"/>
      <c r="C17" s="582"/>
      <c r="D17" s="207" t="s">
        <v>279</v>
      </c>
      <c r="E17" s="140" t="s">
        <v>871</v>
      </c>
      <c r="F17" s="140" t="s">
        <v>207</v>
      </c>
      <c r="G17" s="140" t="s">
        <v>208</v>
      </c>
      <c r="H17" s="140" t="s">
        <v>209</v>
      </c>
      <c r="I17" s="140">
        <v>1</v>
      </c>
      <c r="J17" s="140">
        <v>5</v>
      </c>
      <c r="K17" s="140" t="s">
        <v>387</v>
      </c>
      <c r="L17" s="140" t="s">
        <v>400</v>
      </c>
      <c r="M17" s="579"/>
      <c r="N17" s="491"/>
      <c r="O17" s="582"/>
      <c r="P17" s="274" t="s">
        <v>279</v>
      </c>
      <c r="Q17" s="246" t="s">
        <v>871</v>
      </c>
      <c r="R17" s="246" t="s">
        <v>207</v>
      </c>
      <c r="S17" s="246" t="s">
        <v>208</v>
      </c>
      <c r="T17" s="246" t="s">
        <v>209</v>
      </c>
      <c r="U17" s="246">
        <v>1</v>
      </c>
      <c r="V17" s="246">
        <v>5</v>
      </c>
      <c r="W17" s="246" t="s">
        <v>387</v>
      </c>
      <c r="X17" s="246" t="s">
        <v>400</v>
      </c>
      <c r="Y17" s="246" t="s">
        <v>760</v>
      </c>
      <c r="Z17" s="246" t="s">
        <v>761</v>
      </c>
      <c r="AA17" s="267" t="s">
        <v>762</v>
      </c>
      <c r="AB17" s="244">
        <v>1</v>
      </c>
      <c r="AC17" s="208">
        <v>0.66</v>
      </c>
      <c r="AD17" s="251">
        <f t="shared" si="0"/>
        <v>0.66</v>
      </c>
      <c r="AE17" s="294"/>
      <c r="AF17" s="293"/>
      <c r="AG17" s="693" t="s">
        <v>872</v>
      </c>
    </row>
    <row r="18" spans="1:33" ht="135" customHeight="1">
      <c r="A18" s="579"/>
      <c r="B18" s="490" t="s">
        <v>263</v>
      </c>
      <c r="C18" s="590" t="s">
        <v>124</v>
      </c>
      <c r="D18" s="517" t="s">
        <v>280</v>
      </c>
      <c r="E18" s="490" t="s">
        <v>158</v>
      </c>
      <c r="F18" s="143" t="s">
        <v>20</v>
      </c>
      <c r="G18" s="143" t="s">
        <v>96</v>
      </c>
      <c r="H18" s="143" t="s">
        <v>210</v>
      </c>
      <c r="I18" s="209" t="s">
        <v>22</v>
      </c>
      <c r="J18" s="143" t="s">
        <v>80</v>
      </c>
      <c r="K18" s="490" t="s">
        <v>383</v>
      </c>
      <c r="L18" s="490" t="s">
        <v>408</v>
      </c>
      <c r="M18" s="579"/>
      <c r="N18" s="490" t="s">
        <v>263</v>
      </c>
      <c r="O18" s="590" t="s">
        <v>124</v>
      </c>
      <c r="P18" s="517" t="s">
        <v>280</v>
      </c>
      <c r="Q18" s="490" t="s">
        <v>158</v>
      </c>
      <c r="R18" s="267" t="s">
        <v>20</v>
      </c>
      <c r="S18" s="267" t="s">
        <v>96</v>
      </c>
      <c r="T18" s="267" t="s">
        <v>210</v>
      </c>
      <c r="U18" s="209" t="s">
        <v>22</v>
      </c>
      <c r="V18" s="267" t="s">
        <v>80</v>
      </c>
      <c r="W18" s="490" t="s">
        <v>383</v>
      </c>
      <c r="X18" s="490" t="s">
        <v>408</v>
      </c>
      <c r="Y18" s="483" t="s">
        <v>763</v>
      </c>
      <c r="Z18" s="487" t="s">
        <v>764</v>
      </c>
      <c r="AA18" s="483" t="s">
        <v>765</v>
      </c>
      <c r="AB18" s="440">
        <v>0.85</v>
      </c>
      <c r="AC18" s="440">
        <v>0.65810000000000002</v>
      </c>
      <c r="AD18" s="640">
        <f>(AC18/AB18)</f>
        <v>0.77423529411764713</v>
      </c>
      <c r="AE18" s="670"/>
      <c r="AF18" s="670"/>
      <c r="AG18" s="694" t="s">
        <v>873</v>
      </c>
    </row>
    <row r="19" spans="1:33">
      <c r="A19" s="579"/>
      <c r="B19" s="491"/>
      <c r="C19" s="582"/>
      <c r="D19" s="518"/>
      <c r="E19" s="491"/>
      <c r="F19" s="490" t="s">
        <v>21</v>
      </c>
      <c r="G19" s="490" t="s">
        <v>96</v>
      </c>
      <c r="H19" s="490" t="s">
        <v>210</v>
      </c>
      <c r="I19" s="593" t="s">
        <v>23</v>
      </c>
      <c r="J19" s="490" t="s">
        <v>82</v>
      </c>
      <c r="K19" s="491"/>
      <c r="L19" s="491"/>
      <c r="M19" s="579"/>
      <c r="N19" s="491"/>
      <c r="O19" s="582"/>
      <c r="P19" s="518"/>
      <c r="Q19" s="491"/>
      <c r="R19" s="490" t="s">
        <v>21</v>
      </c>
      <c r="S19" s="490" t="s">
        <v>96</v>
      </c>
      <c r="T19" s="490" t="s">
        <v>210</v>
      </c>
      <c r="U19" s="593" t="s">
        <v>23</v>
      </c>
      <c r="V19" s="490" t="s">
        <v>82</v>
      </c>
      <c r="W19" s="491"/>
      <c r="X19" s="491"/>
      <c r="Y19" s="484"/>
      <c r="Z19" s="488"/>
      <c r="AA19" s="484"/>
      <c r="AB19" s="440"/>
      <c r="AC19" s="440"/>
      <c r="AD19" s="640"/>
      <c r="AE19" s="670"/>
      <c r="AF19" s="670"/>
      <c r="AG19" s="694"/>
    </row>
    <row r="20" spans="1:33" ht="409.5">
      <c r="A20" s="579"/>
      <c r="B20" s="491"/>
      <c r="C20" s="582"/>
      <c r="D20" s="518"/>
      <c r="E20" s="491"/>
      <c r="F20" s="491"/>
      <c r="G20" s="491"/>
      <c r="H20" s="491"/>
      <c r="I20" s="594"/>
      <c r="J20" s="491"/>
      <c r="K20" s="491"/>
      <c r="L20" s="491"/>
      <c r="M20" s="579"/>
      <c r="N20" s="491"/>
      <c r="O20" s="582"/>
      <c r="P20" s="518"/>
      <c r="Q20" s="491"/>
      <c r="R20" s="491"/>
      <c r="S20" s="491"/>
      <c r="T20" s="491"/>
      <c r="U20" s="594"/>
      <c r="V20" s="491"/>
      <c r="W20" s="491"/>
      <c r="X20" s="491"/>
      <c r="Y20" s="246" t="s">
        <v>766</v>
      </c>
      <c r="Z20" s="246" t="s">
        <v>767</v>
      </c>
      <c r="AA20" s="247" t="s">
        <v>768</v>
      </c>
      <c r="AB20" s="185">
        <v>0.55000000000000004</v>
      </c>
      <c r="AC20" s="185">
        <v>0.42</v>
      </c>
      <c r="AD20" s="210">
        <f>(AC20/AB20)</f>
        <v>0.76363636363636356</v>
      </c>
      <c r="AE20" s="296"/>
      <c r="AF20" s="296"/>
      <c r="AG20" s="695" t="s">
        <v>975</v>
      </c>
    </row>
    <row r="21" spans="1:33" ht="15" customHeight="1">
      <c r="A21" s="579"/>
      <c r="B21" s="491"/>
      <c r="C21" s="582"/>
      <c r="D21" s="588" t="s">
        <v>281</v>
      </c>
      <c r="E21" s="483" t="s">
        <v>160</v>
      </c>
      <c r="F21" s="483" t="s">
        <v>874</v>
      </c>
      <c r="G21" s="483" t="s">
        <v>96</v>
      </c>
      <c r="H21" s="483" t="s">
        <v>210</v>
      </c>
      <c r="I21" s="483">
        <v>4</v>
      </c>
      <c r="J21" s="483">
        <v>8</v>
      </c>
      <c r="K21" s="483" t="s">
        <v>383</v>
      </c>
      <c r="L21" s="483" t="s">
        <v>769</v>
      </c>
      <c r="M21" s="579"/>
      <c r="N21" s="491"/>
      <c r="O21" s="582"/>
      <c r="P21" s="588" t="s">
        <v>281</v>
      </c>
      <c r="Q21" s="483" t="s">
        <v>160</v>
      </c>
      <c r="R21" s="483" t="s">
        <v>874</v>
      </c>
      <c r="S21" s="483" t="s">
        <v>96</v>
      </c>
      <c r="T21" s="483" t="s">
        <v>210</v>
      </c>
      <c r="U21" s="483">
        <v>4</v>
      </c>
      <c r="V21" s="483">
        <v>8</v>
      </c>
      <c r="W21" s="483" t="s">
        <v>383</v>
      </c>
      <c r="X21" s="483" t="s">
        <v>769</v>
      </c>
      <c r="Y21" s="483" t="s">
        <v>770</v>
      </c>
      <c r="Z21" s="483" t="s">
        <v>771</v>
      </c>
      <c r="AA21" s="485" t="s">
        <v>772</v>
      </c>
      <c r="AB21" s="457">
        <v>8</v>
      </c>
      <c r="AC21" s="528">
        <v>8</v>
      </c>
      <c r="AD21" s="507">
        <f t="shared" si="0"/>
        <v>1</v>
      </c>
      <c r="AE21" s="671"/>
      <c r="AF21" s="671"/>
      <c r="AG21" s="694" t="s">
        <v>875</v>
      </c>
    </row>
    <row r="22" spans="1:33">
      <c r="A22" s="579"/>
      <c r="B22" s="491"/>
      <c r="C22" s="582"/>
      <c r="D22" s="595"/>
      <c r="E22" s="484"/>
      <c r="F22" s="484"/>
      <c r="G22" s="484"/>
      <c r="H22" s="484"/>
      <c r="I22" s="484"/>
      <c r="J22" s="484"/>
      <c r="K22" s="484"/>
      <c r="L22" s="484"/>
      <c r="M22" s="579"/>
      <c r="N22" s="491"/>
      <c r="O22" s="582"/>
      <c r="P22" s="595"/>
      <c r="Q22" s="484"/>
      <c r="R22" s="484"/>
      <c r="S22" s="484"/>
      <c r="T22" s="484"/>
      <c r="U22" s="484"/>
      <c r="V22" s="484"/>
      <c r="W22" s="484"/>
      <c r="X22" s="484"/>
      <c r="Y22" s="484"/>
      <c r="Z22" s="484"/>
      <c r="AA22" s="486"/>
      <c r="AB22" s="457"/>
      <c r="AC22" s="529"/>
      <c r="AD22" s="508"/>
      <c r="AE22" s="672"/>
      <c r="AF22" s="672"/>
      <c r="AG22" s="694"/>
    </row>
    <row r="23" spans="1:33" ht="409.5">
      <c r="A23" s="579"/>
      <c r="B23" s="491"/>
      <c r="C23" s="582"/>
      <c r="D23" s="595"/>
      <c r="E23" s="140" t="s">
        <v>876</v>
      </c>
      <c r="F23" s="140" t="s">
        <v>24</v>
      </c>
      <c r="G23" s="140" t="s">
        <v>97</v>
      </c>
      <c r="H23" s="140" t="s">
        <v>116</v>
      </c>
      <c r="I23" s="184" t="s">
        <v>25</v>
      </c>
      <c r="J23" s="140" t="s">
        <v>81</v>
      </c>
      <c r="K23" s="140" t="s">
        <v>383</v>
      </c>
      <c r="L23" s="140" t="s">
        <v>591</v>
      </c>
      <c r="M23" s="579"/>
      <c r="N23" s="491"/>
      <c r="O23" s="582"/>
      <c r="P23" s="595"/>
      <c r="Q23" s="246" t="s">
        <v>876</v>
      </c>
      <c r="R23" s="246" t="s">
        <v>24</v>
      </c>
      <c r="S23" s="246" t="s">
        <v>97</v>
      </c>
      <c r="T23" s="246" t="s">
        <v>116</v>
      </c>
      <c r="U23" s="257" t="s">
        <v>25</v>
      </c>
      <c r="V23" s="246" t="s">
        <v>81</v>
      </c>
      <c r="W23" s="246" t="s">
        <v>383</v>
      </c>
      <c r="X23" s="246" t="s">
        <v>591</v>
      </c>
      <c r="Y23" s="246" t="s">
        <v>592</v>
      </c>
      <c r="Z23" s="246" t="s">
        <v>774</v>
      </c>
      <c r="AA23" s="248" t="s">
        <v>877</v>
      </c>
      <c r="AB23" s="234" t="s">
        <v>83</v>
      </c>
      <c r="AC23" s="270"/>
      <c r="AD23" s="332" t="e">
        <f t="shared" ref="AD23:AD39" si="1">(AC23/AB23)*1</f>
        <v>#VALUE!</v>
      </c>
      <c r="AE23" s="297"/>
      <c r="AF23" s="297"/>
      <c r="AG23" s="696" t="s">
        <v>878</v>
      </c>
    </row>
    <row r="24" spans="1:33" ht="375">
      <c r="A24" s="579"/>
      <c r="B24" s="491"/>
      <c r="C24" s="582"/>
      <c r="D24" s="588" t="s">
        <v>282</v>
      </c>
      <c r="E24" s="140" t="s">
        <v>159</v>
      </c>
      <c r="F24" s="140" t="s">
        <v>30</v>
      </c>
      <c r="G24" s="140" t="s">
        <v>97</v>
      </c>
      <c r="H24" s="140" t="s">
        <v>116</v>
      </c>
      <c r="I24" s="184" t="s">
        <v>31</v>
      </c>
      <c r="J24" s="140" t="s">
        <v>85</v>
      </c>
      <c r="K24" s="145" t="s">
        <v>383</v>
      </c>
      <c r="L24" s="140" t="s">
        <v>776</v>
      </c>
      <c r="M24" s="579"/>
      <c r="N24" s="491"/>
      <c r="O24" s="582"/>
      <c r="P24" s="588" t="s">
        <v>282</v>
      </c>
      <c r="Q24" s="246" t="s">
        <v>159</v>
      </c>
      <c r="R24" s="246" t="s">
        <v>30</v>
      </c>
      <c r="S24" s="246" t="s">
        <v>97</v>
      </c>
      <c r="T24" s="246" t="s">
        <v>116</v>
      </c>
      <c r="U24" s="257" t="s">
        <v>31</v>
      </c>
      <c r="V24" s="246" t="s">
        <v>85</v>
      </c>
      <c r="W24" s="248" t="s">
        <v>383</v>
      </c>
      <c r="X24" s="246" t="s">
        <v>776</v>
      </c>
      <c r="Y24" s="246" t="s">
        <v>777</v>
      </c>
      <c r="Z24" s="246" t="s">
        <v>778</v>
      </c>
      <c r="AA24" s="151" t="s">
        <v>779</v>
      </c>
      <c r="AB24" s="242">
        <v>0.47</v>
      </c>
      <c r="AC24" s="264"/>
      <c r="AD24" s="263">
        <f t="shared" si="1"/>
        <v>0</v>
      </c>
      <c r="AE24" s="298"/>
      <c r="AF24" s="298"/>
      <c r="AG24" s="692" t="s">
        <v>991</v>
      </c>
    </row>
    <row r="25" spans="1:33" ht="180">
      <c r="A25" s="579"/>
      <c r="B25" s="491"/>
      <c r="C25" s="582"/>
      <c r="D25" s="589"/>
      <c r="E25" s="143" t="s">
        <v>161</v>
      </c>
      <c r="F25" s="143" t="s">
        <v>26</v>
      </c>
      <c r="G25" s="143" t="s">
        <v>97</v>
      </c>
      <c r="H25" s="143" t="s">
        <v>879</v>
      </c>
      <c r="I25" s="211" t="s">
        <v>27</v>
      </c>
      <c r="J25" s="143" t="s">
        <v>87</v>
      </c>
      <c r="K25" s="147" t="s">
        <v>383</v>
      </c>
      <c r="L25" s="147" t="s">
        <v>591</v>
      </c>
      <c r="M25" s="579"/>
      <c r="N25" s="491"/>
      <c r="O25" s="582"/>
      <c r="P25" s="589"/>
      <c r="Q25" s="267" t="s">
        <v>161</v>
      </c>
      <c r="R25" s="267" t="s">
        <v>26</v>
      </c>
      <c r="S25" s="267" t="s">
        <v>97</v>
      </c>
      <c r="T25" s="267" t="s">
        <v>879</v>
      </c>
      <c r="U25" s="211" t="s">
        <v>27</v>
      </c>
      <c r="V25" s="267" t="s">
        <v>87</v>
      </c>
      <c r="W25" s="147" t="s">
        <v>383</v>
      </c>
      <c r="X25" s="147" t="s">
        <v>591</v>
      </c>
      <c r="Y25" s="147" t="s">
        <v>592</v>
      </c>
      <c r="Z25" s="267">
        <v>106</v>
      </c>
      <c r="AA25" s="151" t="s">
        <v>780</v>
      </c>
      <c r="AB25" s="243">
        <v>7.0000000000000007E-2</v>
      </c>
      <c r="AC25" s="212" t="s">
        <v>735</v>
      </c>
      <c r="AD25" s="263" t="s">
        <v>735</v>
      </c>
      <c r="AE25" s="299"/>
      <c r="AF25" s="299"/>
      <c r="AG25" s="697" t="s">
        <v>976</v>
      </c>
    </row>
    <row r="26" spans="1:33" ht="330">
      <c r="A26" s="579"/>
      <c r="B26" s="491"/>
      <c r="C26" s="582"/>
      <c r="D26" s="207" t="s">
        <v>283</v>
      </c>
      <c r="E26" s="140" t="s">
        <v>162</v>
      </c>
      <c r="F26" s="140" t="s">
        <v>28</v>
      </c>
      <c r="G26" s="140" t="s">
        <v>97</v>
      </c>
      <c r="H26" s="140" t="s">
        <v>116</v>
      </c>
      <c r="I26" s="184" t="s">
        <v>29</v>
      </c>
      <c r="J26" s="140" t="s">
        <v>89</v>
      </c>
      <c r="K26" s="140" t="s">
        <v>383</v>
      </c>
      <c r="L26" s="140" t="s">
        <v>591</v>
      </c>
      <c r="M26" s="579"/>
      <c r="N26" s="491"/>
      <c r="O26" s="582"/>
      <c r="P26" s="274" t="s">
        <v>283</v>
      </c>
      <c r="Q26" s="246" t="s">
        <v>162</v>
      </c>
      <c r="R26" s="246" t="s">
        <v>28</v>
      </c>
      <c r="S26" s="246" t="s">
        <v>97</v>
      </c>
      <c r="T26" s="246" t="s">
        <v>116</v>
      </c>
      <c r="U26" s="257" t="s">
        <v>29</v>
      </c>
      <c r="V26" s="246" t="s">
        <v>89</v>
      </c>
      <c r="W26" s="246" t="s">
        <v>383</v>
      </c>
      <c r="X26" s="246" t="s">
        <v>591</v>
      </c>
      <c r="Y26" s="246" t="s">
        <v>592</v>
      </c>
      <c r="Z26" s="246" t="s">
        <v>782</v>
      </c>
      <c r="AA26" s="151" t="s">
        <v>880</v>
      </c>
      <c r="AB26" s="242">
        <v>0.63</v>
      </c>
      <c r="AC26" s="264">
        <v>0.71</v>
      </c>
      <c r="AD26" s="263">
        <f t="shared" si="1"/>
        <v>1.126984126984127</v>
      </c>
      <c r="AE26" s="300"/>
      <c r="AF26" s="299"/>
      <c r="AG26" s="697" t="s">
        <v>881</v>
      </c>
    </row>
    <row r="27" spans="1:33" ht="360">
      <c r="A27" s="579"/>
      <c r="B27" s="483" t="s">
        <v>264</v>
      </c>
      <c r="C27" s="604" t="s">
        <v>213</v>
      </c>
      <c r="D27" s="150" t="s">
        <v>284</v>
      </c>
      <c r="E27" s="143" t="s">
        <v>167</v>
      </c>
      <c r="F27" s="143" t="s">
        <v>882</v>
      </c>
      <c r="G27" s="143" t="s">
        <v>215</v>
      </c>
      <c r="H27" s="211" t="s">
        <v>216</v>
      </c>
      <c r="I27" s="211" t="s">
        <v>214</v>
      </c>
      <c r="J27" s="196">
        <v>0.8</v>
      </c>
      <c r="K27" s="143" t="s">
        <v>383</v>
      </c>
      <c r="L27" s="143" t="s">
        <v>428</v>
      </c>
      <c r="M27" s="579"/>
      <c r="N27" s="483" t="s">
        <v>264</v>
      </c>
      <c r="O27" s="604" t="s">
        <v>213</v>
      </c>
      <c r="P27" s="266" t="s">
        <v>284</v>
      </c>
      <c r="Q27" s="267" t="s">
        <v>167</v>
      </c>
      <c r="R27" s="267" t="s">
        <v>882</v>
      </c>
      <c r="S27" s="267" t="s">
        <v>215</v>
      </c>
      <c r="T27" s="211" t="s">
        <v>216</v>
      </c>
      <c r="U27" s="211" t="s">
        <v>214</v>
      </c>
      <c r="V27" s="196">
        <v>0.8</v>
      </c>
      <c r="W27" s="267" t="s">
        <v>383</v>
      </c>
      <c r="X27" s="267" t="s">
        <v>428</v>
      </c>
      <c r="Y27" s="267" t="s">
        <v>429</v>
      </c>
      <c r="Z27" s="267">
        <v>133</v>
      </c>
      <c r="AA27" s="153" t="s">
        <v>430</v>
      </c>
      <c r="AB27" s="243">
        <v>0.12</v>
      </c>
      <c r="AC27" s="264">
        <v>0.12</v>
      </c>
      <c r="AD27" s="213">
        <f t="shared" si="1"/>
        <v>1</v>
      </c>
      <c r="AE27" s="301"/>
      <c r="AF27" s="288"/>
      <c r="AG27" s="693" t="s">
        <v>977</v>
      </c>
    </row>
    <row r="28" spans="1:33" ht="255">
      <c r="A28" s="579"/>
      <c r="B28" s="489"/>
      <c r="C28" s="605"/>
      <c r="D28" s="150" t="s">
        <v>285</v>
      </c>
      <c r="E28" s="143" t="s">
        <v>169</v>
      </c>
      <c r="F28" s="143" t="s">
        <v>32</v>
      </c>
      <c r="G28" s="143" t="s">
        <v>98</v>
      </c>
      <c r="H28" s="143" t="s">
        <v>117</v>
      </c>
      <c r="I28" s="143" t="s">
        <v>49</v>
      </c>
      <c r="J28" s="196">
        <v>1</v>
      </c>
      <c r="K28" s="143" t="s">
        <v>383</v>
      </c>
      <c r="L28" s="143" t="s">
        <v>785</v>
      </c>
      <c r="M28" s="579"/>
      <c r="N28" s="489"/>
      <c r="O28" s="605"/>
      <c r="P28" s="266" t="s">
        <v>285</v>
      </c>
      <c r="Q28" s="267" t="s">
        <v>169</v>
      </c>
      <c r="R28" s="267" t="s">
        <v>32</v>
      </c>
      <c r="S28" s="267" t="s">
        <v>98</v>
      </c>
      <c r="T28" s="267" t="s">
        <v>117</v>
      </c>
      <c r="U28" s="267" t="s">
        <v>49</v>
      </c>
      <c r="V28" s="196">
        <v>1</v>
      </c>
      <c r="W28" s="267" t="s">
        <v>383</v>
      </c>
      <c r="X28" s="267" t="s">
        <v>785</v>
      </c>
      <c r="Y28" s="267" t="s">
        <v>786</v>
      </c>
      <c r="Z28" s="267">
        <v>163</v>
      </c>
      <c r="AA28" s="92" t="s">
        <v>787</v>
      </c>
      <c r="AB28" s="243">
        <v>0.75</v>
      </c>
      <c r="AC28" s="264"/>
      <c r="AD28" s="263">
        <f t="shared" si="1"/>
        <v>0</v>
      </c>
      <c r="AE28" s="302"/>
      <c r="AF28" s="288"/>
      <c r="AG28" s="693" t="s">
        <v>978</v>
      </c>
    </row>
    <row r="29" spans="1:33" ht="409.5">
      <c r="A29" s="579"/>
      <c r="B29" s="489"/>
      <c r="C29" s="605"/>
      <c r="D29" s="165" t="s">
        <v>286</v>
      </c>
      <c r="E29" s="154" t="s">
        <v>606</v>
      </c>
      <c r="F29" s="154" t="s">
        <v>883</v>
      </c>
      <c r="G29" s="154" t="s">
        <v>221</v>
      </c>
      <c r="H29" s="154" t="s">
        <v>222</v>
      </c>
      <c r="I29" s="154" t="s">
        <v>187</v>
      </c>
      <c r="J29" s="154" t="s">
        <v>884</v>
      </c>
      <c r="K29" s="154" t="s">
        <v>383</v>
      </c>
      <c r="L29" s="154" t="s">
        <v>788</v>
      </c>
      <c r="M29" s="579"/>
      <c r="N29" s="489"/>
      <c r="O29" s="605"/>
      <c r="P29" s="259" t="s">
        <v>286</v>
      </c>
      <c r="Q29" s="249" t="s">
        <v>606</v>
      </c>
      <c r="R29" s="249" t="s">
        <v>883</v>
      </c>
      <c r="S29" s="249" t="s">
        <v>221</v>
      </c>
      <c r="T29" s="249" t="s">
        <v>222</v>
      </c>
      <c r="U29" s="249" t="s">
        <v>187</v>
      </c>
      <c r="V29" s="249" t="s">
        <v>884</v>
      </c>
      <c r="W29" s="249" t="s">
        <v>383</v>
      </c>
      <c r="X29" s="249" t="s">
        <v>788</v>
      </c>
      <c r="Y29" s="267" t="s">
        <v>434</v>
      </c>
      <c r="Z29" s="246" t="s">
        <v>790</v>
      </c>
      <c r="AA29" s="260" t="s">
        <v>791</v>
      </c>
      <c r="AB29" s="240">
        <v>20</v>
      </c>
      <c r="AC29" s="253"/>
      <c r="AD29" s="256">
        <v>0.5</v>
      </c>
      <c r="AE29" s="303"/>
      <c r="AF29" s="303"/>
      <c r="AG29" s="698" t="s">
        <v>979</v>
      </c>
    </row>
    <row r="30" spans="1:33" ht="390">
      <c r="A30" s="579"/>
      <c r="B30" s="489"/>
      <c r="C30" s="605"/>
      <c r="D30" s="150" t="s">
        <v>287</v>
      </c>
      <c r="E30" s="143" t="s">
        <v>223</v>
      </c>
      <c r="F30" s="143" t="s">
        <v>224</v>
      </c>
      <c r="G30" s="143" t="s">
        <v>98</v>
      </c>
      <c r="H30" s="143" t="s">
        <v>225</v>
      </c>
      <c r="I30" s="143" t="s">
        <v>187</v>
      </c>
      <c r="J30" s="143">
        <v>12</v>
      </c>
      <c r="K30" s="143" t="s">
        <v>383</v>
      </c>
      <c r="L30" s="143" t="s">
        <v>428</v>
      </c>
      <c r="M30" s="579"/>
      <c r="N30" s="489"/>
      <c r="O30" s="605"/>
      <c r="P30" s="266" t="s">
        <v>287</v>
      </c>
      <c r="Q30" s="267" t="s">
        <v>223</v>
      </c>
      <c r="R30" s="267" t="s">
        <v>224</v>
      </c>
      <c r="S30" s="267" t="s">
        <v>98</v>
      </c>
      <c r="T30" s="267" t="s">
        <v>225</v>
      </c>
      <c r="U30" s="267" t="s">
        <v>187</v>
      </c>
      <c r="V30" s="267">
        <v>12</v>
      </c>
      <c r="W30" s="267" t="s">
        <v>383</v>
      </c>
      <c r="X30" s="267" t="s">
        <v>428</v>
      </c>
      <c r="Y30" s="267" t="s">
        <v>429</v>
      </c>
      <c r="Z30" s="267">
        <v>134</v>
      </c>
      <c r="AA30" s="59" t="s">
        <v>792</v>
      </c>
      <c r="AB30" s="244">
        <v>12</v>
      </c>
      <c r="AC30" s="265">
        <v>12</v>
      </c>
      <c r="AD30" s="263">
        <f t="shared" si="1"/>
        <v>1</v>
      </c>
      <c r="AE30" s="304"/>
      <c r="AF30" s="313"/>
      <c r="AG30" s="699" t="s">
        <v>978</v>
      </c>
    </row>
    <row r="31" spans="1:33" ht="313.5">
      <c r="A31" s="579"/>
      <c r="B31" s="489"/>
      <c r="C31" s="605"/>
      <c r="D31" s="150" t="s">
        <v>288</v>
      </c>
      <c r="E31" s="143" t="s">
        <v>227</v>
      </c>
      <c r="F31" s="143" t="s">
        <v>226</v>
      </c>
      <c r="G31" s="143" t="s">
        <v>98</v>
      </c>
      <c r="H31" s="143" t="s">
        <v>225</v>
      </c>
      <c r="I31" s="143" t="s">
        <v>187</v>
      </c>
      <c r="J31" s="196">
        <v>1</v>
      </c>
      <c r="K31" s="143" t="s">
        <v>383</v>
      </c>
      <c r="L31" s="143" t="s">
        <v>428</v>
      </c>
      <c r="M31" s="579"/>
      <c r="N31" s="489"/>
      <c r="O31" s="605"/>
      <c r="P31" s="266" t="s">
        <v>288</v>
      </c>
      <c r="Q31" s="267" t="s">
        <v>227</v>
      </c>
      <c r="R31" s="267" t="s">
        <v>226</v>
      </c>
      <c r="S31" s="267" t="s">
        <v>98</v>
      </c>
      <c r="T31" s="267" t="s">
        <v>225</v>
      </c>
      <c r="U31" s="267" t="s">
        <v>187</v>
      </c>
      <c r="V31" s="196">
        <v>1</v>
      </c>
      <c r="W31" s="267" t="s">
        <v>383</v>
      </c>
      <c r="X31" s="267" t="s">
        <v>428</v>
      </c>
      <c r="Y31" s="267" t="s">
        <v>439</v>
      </c>
      <c r="Z31" s="267">
        <v>136</v>
      </c>
      <c r="AA31" s="153" t="s">
        <v>440</v>
      </c>
      <c r="AB31" s="96" t="s">
        <v>736</v>
      </c>
      <c r="AC31" s="264">
        <v>0</v>
      </c>
      <c r="AD31" s="263" t="e">
        <f t="shared" si="1"/>
        <v>#VALUE!</v>
      </c>
      <c r="AE31" s="305"/>
      <c r="AF31" s="308"/>
      <c r="AG31" s="700" t="s">
        <v>885</v>
      </c>
    </row>
    <row r="32" spans="1:33" ht="210">
      <c r="A32" s="579"/>
      <c r="B32" s="489"/>
      <c r="C32" s="605"/>
      <c r="D32" s="583" t="s">
        <v>289</v>
      </c>
      <c r="E32" s="483" t="s">
        <v>236</v>
      </c>
      <c r="F32" s="143" t="s">
        <v>228</v>
      </c>
      <c r="G32" s="143" t="s">
        <v>229</v>
      </c>
      <c r="H32" s="143" t="s">
        <v>230</v>
      </c>
      <c r="I32" s="143">
        <v>1</v>
      </c>
      <c r="J32" s="143">
        <v>12</v>
      </c>
      <c r="K32" s="483" t="s">
        <v>443</v>
      </c>
      <c r="L32" s="157" t="s">
        <v>794</v>
      </c>
      <c r="M32" s="579"/>
      <c r="N32" s="489"/>
      <c r="O32" s="605"/>
      <c r="P32" s="583" t="s">
        <v>289</v>
      </c>
      <c r="Q32" s="483" t="s">
        <v>236</v>
      </c>
      <c r="R32" s="267" t="s">
        <v>228</v>
      </c>
      <c r="S32" s="267" t="s">
        <v>229</v>
      </c>
      <c r="T32" s="267" t="s">
        <v>230</v>
      </c>
      <c r="U32" s="267">
        <v>1</v>
      </c>
      <c r="V32" s="267">
        <v>12</v>
      </c>
      <c r="W32" s="483" t="s">
        <v>443</v>
      </c>
      <c r="X32" s="157" t="s">
        <v>794</v>
      </c>
      <c r="Y32" s="157" t="s">
        <v>795</v>
      </c>
      <c r="Z32" s="158">
        <v>83</v>
      </c>
      <c r="AA32" s="159" t="s">
        <v>796</v>
      </c>
      <c r="AB32" s="235">
        <v>12</v>
      </c>
      <c r="AC32" s="214">
        <v>12</v>
      </c>
      <c r="AD32" s="179">
        <f t="shared" si="1"/>
        <v>1</v>
      </c>
      <c r="AE32" s="306"/>
      <c r="AF32" s="306"/>
      <c r="AG32" s="692" t="s">
        <v>991</v>
      </c>
    </row>
    <row r="33" spans="1:33" ht="15" customHeight="1">
      <c r="A33" s="579"/>
      <c r="B33" s="489"/>
      <c r="C33" s="605"/>
      <c r="D33" s="596"/>
      <c r="E33" s="489"/>
      <c r="F33" s="483" t="s">
        <v>43</v>
      </c>
      <c r="G33" s="483" t="s">
        <v>886</v>
      </c>
      <c r="H33" s="483" t="s">
        <v>118</v>
      </c>
      <c r="I33" s="483" t="s">
        <v>45</v>
      </c>
      <c r="J33" s="483" t="s">
        <v>42</v>
      </c>
      <c r="K33" s="489"/>
      <c r="L33" s="492" t="s">
        <v>444</v>
      </c>
      <c r="M33" s="579"/>
      <c r="N33" s="489"/>
      <c r="O33" s="605"/>
      <c r="P33" s="596"/>
      <c r="Q33" s="489"/>
      <c r="R33" s="483" t="s">
        <v>43</v>
      </c>
      <c r="S33" s="483" t="s">
        <v>886</v>
      </c>
      <c r="T33" s="483" t="s">
        <v>118</v>
      </c>
      <c r="U33" s="483" t="s">
        <v>45</v>
      </c>
      <c r="V33" s="483" t="s">
        <v>42</v>
      </c>
      <c r="W33" s="489"/>
      <c r="X33" s="492" t="s">
        <v>444</v>
      </c>
      <c r="Y33" s="492" t="s">
        <v>445</v>
      </c>
      <c r="Z33" s="492" t="s">
        <v>797</v>
      </c>
      <c r="AA33" s="641" t="s">
        <v>887</v>
      </c>
      <c r="AB33" s="244">
        <v>11</v>
      </c>
      <c r="AC33" s="214">
        <v>7</v>
      </c>
      <c r="AD33" s="507">
        <v>0.73</v>
      </c>
      <c r="AE33" s="666"/>
      <c r="AF33" s="666"/>
      <c r="AG33" s="688" t="s">
        <v>888</v>
      </c>
    </row>
    <row r="34" spans="1:33">
      <c r="A34" s="579"/>
      <c r="B34" s="489"/>
      <c r="C34" s="605"/>
      <c r="D34" s="584"/>
      <c r="E34" s="484"/>
      <c r="F34" s="484"/>
      <c r="G34" s="484"/>
      <c r="H34" s="484"/>
      <c r="I34" s="484"/>
      <c r="J34" s="484"/>
      <c r="K34" s="484"/>
      <c r="L34" s="493"/>
      <c r="M34" s="579"/>
      <c r="N34" s="489"/>
      <c r="O34" s="605"/>
      <c r="P34" s="584"/>
      <c r="Q34" s="484"/>
      <c r="R34" s="484"/>
      <c r="S34" s="484"/>
      <c r="T34" s="484"/>
      <c r="U34" s="484"/>
      <c r="V34" s="484"/>
      <c r="W34" s="484"/>
      <c r="X34" s="493"/>
      <c r="Y34" s="493"/>
      <c r="Z34" s="493"/>
      <c r="AA34" s="642"/>
      <c r="AB34" s="235">
        <v>12</v>
      </c>
      <c r="AC34" s="214">
        <v>10</v>
      </c>
      <c r="AD34" s="508"/>
      <c r="AE34" s="667"/>
      <c r="AF34" s="667"/>
      <c r="AG34" s="689"/>
    </row>
    <row r="35" spans="1:33" ht="409.5">
      <c r="A35" s="579"/>
      <c r="B35" s="489"/>
      <c r="C35" s="605"/>
      <c r="D35" s="165" t="s">
        <v>290</v>
      </c>
      <c r="E35" s="154" t="s">
        <v>235</v>
      </c>
      <c r="F35" s="154" t="s">
        <v>33</v>
      </c>
      <c r="G35" s="154" t="s">
        <v>886</v>
      </c>
      <c r="H35" s="154" t="s">
        <v>118</v>
      </c>
      <c r="I35" s="154" t="s">
        <v>44</v>
      </c>
      <c r="J35" s="154" t="s">
        <v>42</v>
      </c>
      <c r="K35" s="143" t="s">
        <v>443</v>
      </c>
      <c r="L35" s="162" t="s">
        <v>800</v>
      </c>
      <c r="M35" s="579"/>
      <c r="N35" s="489"/>
      <c r="O35" s="605"/>
      <c r="P35" s="259" t="s">
        <v>290</v>
      </c>
      <c r="Q35" s="249" t="s">
        <v>235</v>
      </c>
      <c r="R35" s="249" t="s">
        <v>33</v>
      </c>
      <c r="S35" s="249" t="s">
        <v>886</v>
      </c>
      <c r="T35" s="249" t="s">
        <v>118</v>
      </c>
      <c r="U35" s="249" t="s">
        <v>44</v>
      </c>
      <c r="V35" s="249" t="s">
        <v>42</v>
      </c>
      <c r="W35" s="267" t="s">
        <v>443</v>
      </c>
      <c r="X35" s="162" t="s">
        <v>800</v>
      </c>
      <c r="Y35" s="162" t="s">
        <v>801</v>
      </c>
      <c r="Z35" s="158" t="s">
        <v>802</v>
      </c>
      <c r="AA35" s="151" t="s">
        <v>803</v>
      </c>
      <c r="AB35" s="277" t="s">
        <v>889</v>
      </c>
      <c r="AC35" s="277"/>
      <c r="AD35" s="263" t="e">
        <f t="shared" si="1"/>
        <v>#VALUE!</v>
      </c>
      <c r="AE35" s="683">
        <v>40000000</v>
      </c>
      <c r="AF35" s="683">
        <v>23400000</v>
      </c>
      <c r="AG35" s="701" t="s">
        <v>980</v>
      </c>
    </row>
    <row r="36" spans="1:33" ht="178.5">
      <c r="A36" s="579"/>
      <c r="B36" s="489"/>
      <c r="C36" s="605"/>
      <c r="D36" s="150" t="s">
        <v>291</v>
      </c>
      <c r="E36" s="60" t="s">
        <v>231</v>
      </c>
      <c r="F36" s="60" t="s">
        <v>232</v>
      </c>
      <c r="G36" s="60" t="s">
        <v>890</v>
      </c>
      <c r="H36" s="60" t="s">
        <v>125</v>
      </c>
      <c r="I36" s="60" t="s">
        <v>48</v>
      </c>
      <c r="J36" s="42" t="s">
        <v>42</v>
      </c>
      <c r="K36" s="42" t="s">
        <v>443</v>
      </c>
      <c r="L36" s="42" t="s">
        <v>444</v>
      </c>
      <c r="M36" s="579"/>
      <c r="N36" s="489"/>
      <c r="O36" s="605"/>
      <c r="P36" s="266" t="s">
        <v>291</v>
      </c>
      <c r="Q36" s="236" t="s">
        <v>231</v>
      </c>
      <c r="R36" s="236" t="s">
        <v>232</v>
      </c>
      <c r="S36" s="236" t="s">
        <v>890</v>
      </c>
      <c r="T36" s="236" t="s">
        <v>125</v>
      </c>
      <c r="U36" s="236" t="s">
        <v>48</v>
      </c>
      <c r="V36" s="233" t="s">
        <v>42</v>
      </c>
      <c r="W36" s="233" t="s">
        <v>443</v>
      </c>
      <c r="X36" s="233" t="s">
        <v>444</v>
      </c>
      <c r="Y36" s="233" t="s">
        <v>449</v>
      </c>
      <c r="Z36" s="233">
        <v>223</v>
      </c>
      <c r="AA36" s="239" t="s">
        <v>450</v>
      </c>
      <c r="AB36" s="234">
        <v>1</v>
      </c>
      <c r="AC36" s="215"/>
      <c r="AD36" s="263">
        <f t="shared" si="1"/>
        <v>0</v>
      </c>
      <c r="AE36" s="307"/>
      <c r="AF36" s="306"/>
      <c r="AG36" s="692" t="s">
        <v>991</v>
      </c>
    </row>
    <row r="37" spans="1:33" ht="313.5">
      <c r="A37" s="579"/>
      <c r="B37" s="489"/>
      <c r="C37" s="605"/>
      <c r="D37" s="150" t="s">
        <v>292</v>
      </c>
      <c r="E37" s="143" t="s">
        <v>233</v>
      </c>
      <c r="F37" s="143" t="s">
        <v>34</v>
      </c>
      <c r="G37" s="143" t="s">
        <v>890</v>
      </c>
      <c r="H37" s="143" t="s">
        <v>234</v>
      </c>
      <c r="I37" s="143" t="s">
        <v>47</v>
      </c>
      <c r="J37" s="143" t="s">
        <v>42</v>
      </c>
      <c r="K37" s="143" t="s">
        <v>383</v>
      </c>
      <c r="L37" s="143" t="s">
        <v>428</v>
      </c>
      <c r="M37" s="579"/>
      <c r="N37" s="489"/>
      <c r="O37" s="605"/>
      <c r="P37" s="266" t="s">
        <v>292</v>
      </c>
      <c r="Q37" s="267" t="s">
        <v>233</v>
      </c>
      <c r="R37" s="267" t="s">
        <v>34</v>
      </c>
      <c r="S37" s="267" t="s">
        <v>890</v>
      </c>
      <c r="T37" s="267" t="s">
        <v>234</v>
      </c>
      <c r="U37" s="267" t="s">
        <v>47</v>
      </c>
      <c r="V37" s="267" t="s">
        <v>42</v>
      </c>
      <c r="W37" s="267" t="s">
        <v>383</v>
      </c>
      <c r="X37" s="267" t="s">
        <v>428</v>
      </c>
      <c r="Y37" s="267" t="s">
        <v>439</v>
      </c>
      <c r="Z37" s="248">
        <v>136</v>
      </c>
      <c r="AA37" s="153" t="s">
        <v>440</v>
      </c>
      <c r="AB37" s="244">
        <v>1</v>
      </c>
      <c r="AC37" s="265">
        <v>1</v>
      </c>
      <c r="AD37" s="263">
        <v>0.75</v>
      </c>
      <c r="AE37" s="322"/>
      <c r="AF37" s="284"/>
      <c r="AG37" s="700" t="s">
        <v>891</v>
      </c>
    </row>
    <row r="38" spans="1:33" ht="285">
      <c r="A38" s="579"/>
      <c r="B38" s="489"/>
      <c r="C38" s="605"/>
      <c r="D38" s="517" t="s">
        <v>293</v>
      </c>
      <c r="E38" s="490" t="s">
        <v>170</v>
      </c>
      <c r="F38" s="143" t="s">
        <v>892</v>
      </c>
      <c r="G38" s="143" t="s">
        <v>239</v>
      </c>
      <c r="H38" s="143" t="s">
        <v>238</v>
      </c>
      <c r="I38" s="143" t="s">
        <v>187</v>
      </c>
      <c r="J38" s="196">
        <v>1</v>
      </c>
      <c r="K38" s="490" t="s">
        <v>383</v>
      </c>
      <c r="L38" s="147" t="s">
        <v>384</v>
      </c>
      <c r="M38" s="579"/>
      <c r="N38" s="489"/>
      <c r="O38" s="605"/>
      <c r="P38" s="517" t="s">
        <v>293</v>
      </c>
      <c r="Q38" s="490" t="s">
        <v>170</v>
      </c>
      <c r="R38" s="267" t="s">
        <v>892</v>
      </c>
      <c r="S38" s="267" t="s">
        <v>239</v>
      </c>
      <c r="T38" s="267" t="s">
        <v>238</v>
      </c>
      <c r="U38" s="267" t="s">
        <v>187</v>
      </c>
      <c r="V38" s="196">
        <v>1</v>
      </c>
      <c r="W38" s="490" t="s">
        <v>383</v>
      </c>
      <c r="X38" s="147" t="s">
        <v>384</v>
      </c>
      <c r="Y38" s="147" t="s">
        <v>637</v>
      </c>
      <c r="Z38" s="248">
        <v>197</v>
      </c>
      <c r="AA38" s="147" t="s">
        <v>806</v>
      </c>
      <c r="AB38" s="244">
        <v>1</v>
      </c>
      <c r="AC38" s="265">
        <v>4</v>
      </c>
      <c r="AD38" s="263">
        <f t="shared" si="1"/>
        <v>4</v>
      </c>
      <c r="AE38" s="323"/>
      <c r="AF38" s="323"/>
      <c r="AG38" s="697" t="s">
        <v>981</v>
      </c>
    </row>
    <row r="39" spans="1:33" ht="225">
      <c r="A39" s="579"/>
      <c r="B39" s="489"/>
      <c r="C39" s="605"/>
      <c r="D39" s="592"/>
      <c r="E39" s="511"/>
      <c r="F39" s="143" t="s">
        <v>127</v>
      </c>
      <c r="G39" s="143" t="s">
        <v>890</v>
      </c>
      <c r="H39" s="143" t="s">
        <v>118</v>
      </c>
      <c r="I39" s="143" t="s">
        <v>46</v>
      </c>
      <c r="J39" s="143" t="s">
        <v>42</v>
      </c>
      <c r="K39" s="511"/>
      <c r="L39" s="147" t="s">
        <v>807</v>
      </c>
      <c r="M39" s="579"/>
      <c r="N39" s="489"/>
      <c r="O39" s="605"/>
      <c r="P39" s="592"/>
      <c r="Q39" s="511"/>
      <c r="R39" s="267" t="s">
        <v>127</v>
      </c>
      <c r="S39" s="267" t="s">
        <v>890</v>
      </c>
      <c r="T39" s="267" t="s">
        <v>118</v>
      </c>
      <c r="U39" s="267" t="s">
        <v>46</v>
      </c>
      <c r="V39" s="267" t="s">
        <v>42</v>
      </c>
      <c r="W39" s="511"/>
      <c r="X39" s="147" t="s">
        <v>807</v>
      </c>
      <c r="Y39" s="147" t="s">
        <v>808</v>
      </c>
      <c r="Z39" s="248">
        <v>232</v>
      </c>
      <c r="AA39" s="147" t="s">
        <v>809</v>
      </c>
      <c r="AB39" s="244" t="s">
        <v>456</v>
      </c>
      <c r="AC39" s="268"/>
      <c r="AD39" s="333" t="e">
        <f t="shared" si="1"/>
        <v>#VALUE!</v>
      </c>
      <c r="AE39" s="324"/>
      <c r="AF39" s="324"/>
      <c r="AG39" s="692" t="s">
        <v>991</v>
      </c>
    </row>
    <row r="40" spans="1:33" ht="15" customHeight="1">
      <c r="A40" s="579"/>
      <c r="B40" s="489"/>
      <c r="C40" s="605"/>
      <c r="D40" s="517" t="s">
        <v>294</v>
      </c>
      <c r="E40" s="490" t="s">
        <v>168</v>
      </c>
      <c r="F40" s="490" t="s">
        <v>893</v>
      </c>
      <c r="G40" s="490" t="s">
        <v>894</v>
      </c>
      <c r="H40" s="490" t="s">
        <v>895</v>
      </c>
      <c r="I40" s="490">
        <v>1</v>
      </c>
      <c r="J40" s="490" t="s">
        <v>896</v>
      </c>
      <c r="K40" s="483" t="s">
        <v>383</v>
      </c>
      <c r="L40" s="483" t="s">
        <v>462</v>
      </c>
      <c r="M40" s="579"/>
      <c r="N40" s="489"/>
      <c r="O40" s="605"/>
      <c r="P40" s="517" t="s">
        <v>294</v>
      </c>
      <c r="Q40" s="490" t="s">
        <v>168</v>
      </c>
      <c r="R40" s="490" t="s">
        <v>893</v>
      </c>
      <c r="S40" s="490" t="s">
        <v>894</v>
      </c>
      <c r="T40" s="490" t="s">
        <v>895</v>
      </c>
      <c r="U40" s="490">
        <v>1</v>
      </c>
      <c r="V40" s="490" t="s">
        <v>896</v>
      </c>
      <c r="W40" s="483" t="s">
        <v>383</v>
      </c>
      <c r="X40" s="483" t="s">
        <v>462</v>
      </c>
      <c r="Y40" s="483" t="s">
        <v>463</v>
      </c>
      <c r="Z40" s="483">
        <v>191</v>
      </c>
      <c r="AA40" s="483" t="s">
        <v>464</v>
      </c>
      <c r="AB40" s="372" t="s">
        <v>897</v>
      </c>
      <c r="AC40" s="643">
        <v>6</v>
      </c>
      <c r="AD40" s="645">
        <v>1</v>
      </c>
      <c r="AE40" s="647"/>
      <c r="AF40" s="647"/>
      <c r="AG40" s="702" t="s">
        <v>982</v>
      </c>
    </row>
    <row r="41" spans="1:33">
      <c r="A41" s="579"/>
      <c r="B41" s="489"/>
      <c r="C41" s="605"/>
      <c r="D41" s="592"/>
      <c r="E41" s="511"/>
      <c r="F41" s="511"/>
      <c r="G41" s="511"/>
      <c r="H41" s="511"/>
      <c r="I41" s="511"/>
      <c r="J41" s="511"/>
      <c r="K41" s="484"/>
      <c r="L41" s="484"/>
      <c r="M41" s="579"/>
      <c r="N41" s="489"/>
      <c r="O41" s="605"/>
      <c r="P41" s="592"/>
      <c r="Q41" s="511"/>
      <c r="R41" s="511"/>
      <c r="S41" s="511"/>
      <c r="T41" s="511"/>
      <c r="U41" s="511"/>
      <c r="V41" s="511"/>
      <c r="W41" s="484"/>
      <c r="X41" s="484"/>
      <c r="Y41" s="484"/>
      <c r="Z41" s="484"/>
      <c r="AA41" s="484"/>
      <c r="AB41" s="411"/>
      <c r="AC41" s="644"/>
      <c r="AD41" s="646"/>
      <c r="AE41" s="647"/>
      <c r="AF41" s="647"/>
      <c r="AG41" s="702"/>
    </row>
    <row r="42" spans="1:33" ht="75" customHeight="1">
      <c r="A42" s="579"/>
      <c r="B42" s="489"/>
      <c r="C42" s="605"/>
      <c r="D42" s="517" t="s">
        <v>295</v>
      </c>
      <c r="E42" s="490" t="s">
        <v>171</v>
      </c>
      <c r="F42" s="490" t="s">
        <v>245</v>
      </c>
      <c r="G42" s="490" t="s">
        <v>246</v>
      </c>
      <c r="H42" s="490" t="s">
        <v>247</v>
      </c>
      <c r="I42" s="490" t="s">
        <v>187</v>
      </c>
      <c r="J42" s="565">
        <v>1</v>
      </c>
      <c r="K42" s="143" t="s">
        <v>383</v>
      </c>
      <c r="L42" s="143" t="s">
        <v>467</v>
      </c>
      <c r="M42" s="579"/>
      <c r="N42" s="489"/>
      <c r="O42" s="605"/>
      <c r="P42" s="517" t="s">
        <v>295</v>
      </c>
      <c r="Q42" s="490" t="s">
        <v>171</v>
      </c>
      <c r="R42" s="490" t="s">
        <v>245</v>
      </c>
      <c r="S42" s="490" t="s">
        <v>246</v>
      </c>
      <c r="T42" s="490" t="s">
        <v>247</v>
      </c>
      <c r="U42" s="490" t="s">
        <v>187</v>
      </c>
      <c r="V42" s="565">
        <v>1</v>
      </c>
      <c r="W42" s="267" t="s">
        <v>383</v>
      </c>
      <c r="X42" s="267" t="s">
        <v>467</v>
      </c>
      <c r="Y42" s="267" t="s">
        <v>468</v>
      </c>
      <c r="Z42" s="483">
        <v>133</v>
      </c>
      <c r="AA42" s="483" t="s">
        <v>810</v>
      </c>
      <c r="AB42" s="404">
        <v>12</v>
      </c>
      <c r="AC42" s="505">
        <v>12</v>
      </c>
      <c r="AD42" s="507">
        <v>1</v>
      </c>
      <c r="AE42" s="648"/>
      <c r="AF42" s="648"/>
      <c r="AG42" s="703" t="s">
        <v>898</v>
      </c>
    </row>
    <row r="43" spans="1:33" ht="90">
      <c r="A43" s="579"/>
      <c r="B43" s="484"/>
      <c r="C43" s="606"/>
      <c r="D43" s="592"/>
      <c r="E43" s="511"/>
      <c r="F43" s="511"/>
      <c r="G43" s="511"/>
      <c r="H43" s="511"/>
      <c r="I43" s="511"/>
      <c r="J43" s="566"/>
      <c r="K43" s="143" t="s">
        <v>383</v>
      </c>
      <c r="L43" s="143" t="s">
        <v>428</v>
      </c>
      <c r="M43" s="579"/>
      <c r="N43" s="484"/>
      <c r="O43" s="606"/>
      <c r="P43" s="592"/>
      <c r="Q43" s="511"/>
      <c r="R43" s="511"/>
      <c r="S43" s="511"/>
      <c r="T43" s="511"/>
      <c r="U43" s="511"/>
      <c r="V43" s="566"/>
      <c r="W43" s="267" t="s">
        <v>383</v>
      </c>
      <c r="X43" s="267" t="s">
        <v>428</v>
      </c>
      <c r="Y43" s="267" t="s">
        <v>429</v>
      </c>
      <c r="Z43" s="484"/>
      <c r="AA43" s="484"/>
      <c r="AB43" s="394"/>
      <c r="AC43" s="506"/>
      <c r="AD43" s="508"/>
      <c r="AE43" s="649"/>
      <c r="AF43" s="649"/>
      <c r="AG43" s="704"/>
    </row>
    <row r="44" spans="1:33" ht="409.5">
      <c r="A44" s="579"/>
      <c r="B44" s="490" t="s">
        <v>265</v>
      </c>
      <c r="C44" s="590" t="s">
        <v>213</v>
      </c>
      <c r="D44" s="517" t="s">
        <v>296</v>
      </c>
      <c r="E44" s="600" t="s">
        <v>248</v>
      </c>
      <c r="F44" s="143" t="s">
        <v>126</v>
      </c>
      <c r="G44" s="143" t="s">
        <v>100</v>
      </c>
      <c r="H44" s="143" t="s">
        <v>108</v>
      </c>
      <c r="I44" s="143" t="s">
        <v>37</v>
      </c>
      <c r="J44" s="143">
        <v>138</v>
      </c>
      <c r="K44" s="520" t="s">
        <v>383</v>
      </c>
      <c r="L44" s="490" t="s">
        <v>428</v>
      </c>
      <c r="M44" s="579"/>
      <c r="N44" s="490" t="s">
        <v>265</v>
      </c>
      <c r="O44" s="590" t="s">
        <v>213</v>
      </c>
      <c r="P44" s="517" t="s">
        <v>296</v>
      </c>
      <c r="Q44" s="600" t="s">
        <v>248</v>
      </c>
      <c r="R44" s="267" t="s">
        <v>126</v>
      </c>
      <c r="S44" s="267" t="s">
        <v>100</v>
      </c>
      <c r="T44" s="267" t="s">
        <v>108</v>
      </c>
      <c r="U44" s="267" t="s">
        <v>37</v>
      </c>
      <c r="V44" s="267">
        <v>138</v>
      </c>
      <c r="W44" s="520" t="s">
        <v>383</v>
      </c>
      <c r="X44" s="490" t="s">
        <v>428</v>
      </c>
      <c r="Y44" s="490" t="s">
        <v>811</v>
      </c>
      <c r="Z44" s="490" t="s">
        <v>812</v>
      </c>
      <c r="AA44" s="267" t="s">
        <v>813</v>
      </c>
      <c r="AB44" s="244">
        <v>12</v>
      </c>
      <c r="AC44" s="127">
        <v>7</v>
      </c>
      <c r="AD44" s="216">
        <f>(AC44/AB44)*1</f>
        <v>0.58333333333333337</v>
      </c>
      <c r="AE44" s="325"/>
      <c r="AF44" s="325"/>
      <c r="AG44" s="705" t="s">
        <v>899</v>
      </c>
    </row>
    <row r="45" spans="1:33" ht="315">
      <c r="A45" s="579"/>
      <c r="B45" s="491"/>
      <c r="C45" s="582"/>
      <c r="D45" s="518"/>
      <c r="E45" s="603"/>
      <c r="F45" s="154" t="s">
        <v>35</v>
      </c>
      <c r="G45" s="154" t="s">
        <v>100</v>
      </c>
      <c r="H45" s="154" t="s">
        <v>118</v>
      </c>
      <c r="I45" s="154" t="s">
        <v>36</v>
      </c>
      <c r="J45" s="154">
        <v>139</v>
      </c>
      <c r="K45" s="520"/>
      <c r="L45" s="511"/>
      <c r="M45" s="579"/>
      <c r="N45" s="491"/>
      <c r="O45" s="582"/>
      <c r="P45" s="518"/>
      <c r="Q45" s="603"/>
      <c r="R45" s="249" t="s">
        <v>35</v>
      </c>
      <c r="S45" s="249" t="s">
        <v>100</v>
      </c>
      <c r="T45" s="249" t="s">
        <v>118</v>
      </c>
      <c r="U45" s="249" t="s">
        <v>36</v>
      </c>
      <c r="V45" s="249">
        <v>139</v>
      </c>
      <c r="W45" s="520"/>
      <c r="X45" s="511"/>
      <c r="Y45" s="511"/>
      <c r="Z45" s="491"/>
      <c r="AA45" s="147" t="s">
        <v>814</v>
      </c>
      <c r="AB45" s="241">
        <v>1</v>
      </c>
      <c r="AC45" s="217">
        <v>1</v>
      </c>
      <c r="AD45" s="218">
        <f>(AC45/AB45)*1</f>
        <v>1</v>
      </c>
      <c r="AE45" s="326">
        <v>40000000</v>
      </c>
      <c r="AF45" s="326">
        <v>23400000</v>
      </c>
      <c r="AG45" s="706" t="s">
        <v>1005</v>
      </c>
    </row>
    <row r="46" spans="1:33" ht="210">
      <c r="A46" s="579"/>
      <c r="B46" s="511"/>
      <c r="C46" s="602"/>
      <c r="D46" s="150" t="s">
        <v>297</v>
      </c>
      <c r="E46" s="219" t="s">
        <v>249</v>
      </c>
      <c r="F46" s="143" t="s">
        <v>38</v>
      </c>
      <c r="G46" s="143" t="s">
        <v>101</v>
      </c>
      <c r="H46" s="143" t="s">
        <v>119</v>
      </c>
      <c r="I46" s="143" t="s">
        <v>39</v>
      </c>
      <c r="J46" s="143" t="s">
        <v>41</v>
      </c>
      <c r="K46" s="143" t="s">
        <v>383</v>
      </c>
      <c r="L46" s="163" t="s">
        <v>428</v>
      </c>
      <c r="M46" s="579"/>
      <c r="N46" s="511"/>
      <c r="O46" s="602"/>
      <c r="P46" s="266" t="s">
        <v>297</v>
      </c>
      <c r="Q46" s="219" t="s">
        <v>249</v>
      </c>
      <c r="R46" s="267" t="s">
        <v>38</v>
      </c>
      <c r="S46" s="267" t="s">
        <v>101</v>
      </c>
      <c r="T46" s="267" t="s">
        <v>119</v>
      </c>
      <c r="U46" s="267" t="s">
        <v>39</v>
      </c>
      <c r="V46" s="267" t="s">
        <v>41</v>
      </c>
      <c r="W46" s="267" t="s">
        <v>383</v>
      </c>
      <c r="X46" s="250" t="s">
        <v>428</v>
      </c>
      <c r="Y46" s="250" t="s">
        <v>429</v>
      </c>
      <c r="Z46" s="267">
        <v>135</v>
      </c>
      <c r="AA46" s="250" t="s">
        <v>900</v>
      </c>
      <c r="AB46" s="61">
        <v>1</v>
      </c>
      <c r="AC46" s="265">
        <v>1</v>
      </c>
      <c r="AD46" s="263">
        <f>(AC46/AB46)*1</f>
        <v>1</v>
      </c>
      <c r="AE46" s="309"/>
      <c r="AF46" s="309"/>
      <c r="AG46" s="707" t="s">
        <v>901</v>
      </c>
    </row>
    <row r="47" spans="1:33" ht="409.5">
      <c r="A47" s="579"/>
      <c r="B47" s="483" t="s">
        <v>266</v>
      </c>
      <c r="C47" s="605" t="s">
        <v>128</v>
      </c>
      <c r="D47" s="595" t="s">
        <v>298</v>
      </c>
      <c r="E47" s="483" t="s">
        <v>666</v>
      </c>
      <c r="F47" s="483" t="s">
        <v>53</v>
      </c>
      <c r="G47" s="483" t="s">
        <v>102</v>
      </c>
      <c r="H47" s="483" t="s">
        <v>120</v>
      </c>
      <c r="I47" s="483" t="s">
        <v>50</v>
      </c>
      <c r="J47" s="483" t="s">
        <v>52</v>
      </c>
      <c r="K47" s="483" t="s">
        <v>383</v>
      </c>
      <c r="L47" s="483" t="s">
        <v>788</v>
      </c>
      <c r="M47" s="579"/>
      <c r="N47" s="483" t="s">
        <v>266</v>
      </c>
      <c r="O47" s="605" t="s">
        <v>128</v>
      </c>
      <c r="P47" s="595" t="s">
        <v>298</v>
      </c>
      <c r="Q47" s="483" t="s">
        <v>666</v>
      </c>
      <c r="R47" s="483" t="s">
        <v>53</v>
      </c>
      <c r="S47" s="483" t="s">
        <v>102</v>
      </c>
      <c r="T47" s="483" t="s">
        <v>120</v>
      </c>
      <c r="U47" s="483" t="s">
        <v>50</v>
      </c>
      <c r="V47" s="483" t="s">
        <v>52</v>
      </c>
      <c r="W47" s="483" t="s">
        <v>383</v>
      </c>
      <c r="X47" s="483" t="s">
        <v>788</v>
      </c>
      <c r="Y47" s="147" t="s">
        <v>902</v>
      </c>
      <c r="Z47" s="147" t="s">
        <v>817</v>
      </c>
      <c r="AA47" s="147" t="s">
        <v>818</v>
      </c>
      <c r="AB47" s="401">
        <v>0.01</v>
      </c>
      <c r="AC47" s="538" t="s">
        <v>903</v>
      </c>
      <c r="AD47" s="507">
        <v>0.5</v>
      </c>
      <c r="AE47" s="309"/>
      <c r="AF47" s="309"/>
      <c r="AG47" s="708" t="s">
        <v>904</v>
      </c>
    </row>
    <row r="48" spans="1:33" ht="165">
      <c r="A48" s="579"/>
      <c r="B48" s="489"/>
      <c r="C48" s="605"/>
      <c r="D48" s="595"/>
      <c r="E48" s="489"/>
      <c r="F48" s="489"/>
      <c r="G48" s="489"/>
      <c r="H48" s="489"/>
      <c r="I48" s="489"/>
      <c r="J48" s="489"/>
      <c r="K48" s="489"/>
      <c r="L48" s="489"/>
      <c r="M48" s="579"/>
      <c r="N48" s="489"/>
      <c r="O48" s="605"/>
      <c r="P48" s="595"/>
      <c r="Q48" s="489"/>
      <c r="R48" s="489"/>
      <c r="S48" s="489"/>
      <c r="T48" s="489"/>
      <c r="U48" s="489"/>
      <c r="V48" s="489"/>
      <c r="W48" s="489"/>
      <c r="X48" s="489"/>
      <c r="Y48" s="175" t="s">
        <v>905</v>
      </c>
      <c r="Z48" s="175">
        <v>209</v>
      </c>
      <c r="AA48" s="175" t="s">
        <v>479</v>
      </c>
      <c r="AB48" s="403"/>
      <c r="AC48" s="639"/>
      <c r="AD48" s="508"/>
      <c r="AE48" s="291"/>
      <c r="AF48" s="319"/>
      <c r="AG48" s="709" t="s">
        <v>906</v>
      </c>
    </row>
    <row r="49" spans="1:33" ht="409.5">
      <c r="A49" s="579"/>
      <c r="B49" s="489"/>
      <c r="C49" s="605"/>
      <c r="D49" s="517" t="s">
        <v>299</v>
      </c>
      <c r="E49" s="600" t="s">
        <v>172</v>
      </c>
      <c r="F49" s="143" t="s">
        <v>54</v>
      </c>
      <c r="G49" s="143" t="s">
        <v>102</v>
      </c>
      <c r="H49" s="143" t="s">
        <v>120</v>
      </c>
      <c r="I49" s="206" t="s">
        <v>50</v>
      </c>
      <c r="J49" s="143" t="s">
        <v>52</v>
      </c>
      <c r="K49" s="490" t="s">
        <v>383</v>
      </c>
      <c r="L49" s="483" t="s">
        <v>482</v>
      </c>
      <c r="M49" s="579"/>
      <c r="N49" s="489"/>
      <c r="O49" s="605"/>
      <c r="P49" s="517" t="s">
        <v>299</v>
      </c>
      <c r="Q49" s="600" t="s">
        <v>172</v>
      </c>
      <c r="R49" s="267" t="s">
        <v>54</v>
      </c>
      <c r="S49" s="267" t="s">
        <v>102</v>
      </c>
      <c r="T49" s="267" t="s">
        <v>120</v>
      </c>
      <c r="U49" s="268" t="s">
        <v>50</v>
      </c>
      <c r="V49" s="267" t="s">
        <v>52</v>
      </c>
      <c r="W49" s="490" t="s">
        <v>383</v>
      </c>
      <c r="X49" s="483" t="s">
        <v>482</v>
      </c>
      <c r="Y49" s="483" t="s">
        <v>819</v>
      </c>
      <c r="Z49" s="483">
        <v>203</v>
      </c>
      <c r="AA49" s="149" t="s">
        <v>907</v>
      </c>
      <c r="AB49" s="244">
        <v>23</v>
      </c>
      <c r="AC49" s="215">
        <v>23</v>
      </c>
      <c r="AD49" s="179">
        <f>(AC49/AB49)*1</f>
        <v>1</v>
      </c>
      <c r="AE49" s="325"/>
      <c r="AF49" s="325"/>
      <c r="AG49" s="697" t="s">
        <v>908</v>
      </c>
    </row>
    <row r="50" spans="1:33" ht="255">
      <c r="A50" s="579"/>
      <c r="B50" s="489"/>
      <c r="C50" s="605"/>
      <c r="D50" s="592"/>
      <c r="E50" s="601"/>
      <c r="F50" s="143" t="s">
        <v>55</v>
      </c>
      <c r="G50" s="143" t="s">
        <v>102</v>
      </c>
      <c r="H50" s="143" t="s">
        <v>120</v>
      </c>
      <c r="I50" s="206" t="s">
        <v>50</v>
      </c>
      <c r="J50" s="143" t="s">
        <v>52</v>
      </c>
      <c r="K50" s="511"/>
      <c r="L50" s="484"/>
      <c r="M50" s="579"/>
      <c r="N50" s="489"/>
      <c r="O50" s="605"/>
      <c r="P50" s="592"/>
      <c r="Q50" s="601"/>
      <c r="R50" s="267" t="s">
        <v>55</v>
      </c>
      <c r="S50" s="267" t="s">
        <v>102</v>
      </c>
      <c r="T50" s="267" t="s">
        <v>120</v>
      </c>
      <c r="U50" s="268" t="s">
        <v>50</v>
      </c>
      <c r="V50" s="267" t="s">
        <v>52</v>
      </c>
      <c r="W50" s="511"/>
      <c r="X50" s="484"/>
      <c r="Y50" s="484"/>
      <c r="Z50" s="484"/>
      <c r="AA50" s="149" t="s">
        <v>820</v>
      </c>
      <c r="AB50" s="244">
        <v>20</v>
      </c>
      <c r="AC50" s="187">
        <v>20</v>
      </c>
      <c r="AD50" s="220">
        <v>0.8</v>
      </c>
      <c r="AE50" s="327"/>
      <c r="AF50" s="327"/>
      <c r="AG50" s="706" t="s">
        <v>909</v>
      </c>
    </row>
    <row r="51" spans="1:33" ht="409.5">
      <c r="A51" s="579"/>
      <c r="B51" s="489"/>
      <c r="C51" s="605"/>
      <c r="D51" s="583" t="s">
        <v>300</v>
      </c>
      <c r="E51" s="597" t="s">
        <v>174</v>
      </c>
      <c r="F51" s="143" t="s">
        <v>129</v>
      </c>
      <c r="G51" s="143" t="s">
        <v>103</v>
      </c>
      <c r="H51" s="143" t="s">
        <v>250</v>
      </c>
      <c r="I51" s="143" t="s">
        <v>677</v>
      </c>
      <c r="J51" s="143" t="s">
        <v>92</v>
      </c>
      <c r="K51" s="143" t="s">
        <v>383</v>
      </c>
      <c r="L51" s="143" t="s">
        <v>482</v>
      </c>
      <c r="M51" s="579"/>
      <c r="N51" s="489"/>
      <c r="O51" s="605"/>
      <c r="P51" s="583" t="s">
        <v>300</v>
      </c>
      <c r="Q51" s="597" t="s">
        <v>174</v>
      </c>
      <c r="R51" s="267" t="s">
        <v>129</v>
      </c>
      <c r="S51" s="267" t="s">
        <v>103</v>
      </c>
      <c r="T51" s="267" t="s">
        <v>250</v>
      </c>
      <c r="U51" s="267" t="s">
        <v>677</v>
      </c>
      <c r="V51" s="267" t="s">
        <v>92</v>
      </c>
      <c r="W51" s="267" t="s">
        <v>383</v>
      </c>
      <c r="X51" s="267" t="s">
        <v>482</v>
      </c>
      <c r="Y51" s="267" t="s">
        <v>819</v>
      </c>
      <c r="Z51" s="249">
        <v>202</v>
      </c>
      <c r="AA51" s="267" t="s">
        <v>910</v>
      </c>
      <c r="AB51" s="234">
        <v>13</v>
      </c>
      <c r="AC51" s="265">
        <v>13</v>
      </c>
      <c r="AD51" s="263">
        <v>0.85</v>
      </c>
      <c r="AE51" s="328"/>
      <c r="AF51" s="329"/>
      <c r="AG51" s="701" t="s">
        <v>992</v>
      </c>
    </row>
    <row r="52" spans="1:33" ht="15" customHeight="1">
      <c r="A52" s="579"/>
      <c r="B52" s="489"/>
      <c r="C52" s="605"/>
      <c r="D52" s="596"/>
      <c r="E52" s="598"/>
      <c r="F52" s="483" t="s">
        <v>56</v>
      </c>
      <c r="G52" s="483" t="s">
        <v>103</v>
      </c>
      <c r="H52" s="483" t="s">
        <v>250</v>
      </c>
      <c r="I52" s="483" t="s">
        <v>680</v>
      </c>
      <c r="J52" s="483" t="s">
        <v>92</v>
      </c>
      <c r="K52" s="483" t="s">
        <v>383</v>
      </c>
      <c r="L52" s="483" t="s">
        <v>482</v>
      </c>
      <c r="M52" s="579"/>
      <c r="N52" s="489"/>
      <c r="O52" s="605"/>
      <c r="P52" s="596"/>
      <c r="Q52" s="598"/>
      <c r="R52" s="483" t="s">
        <v>56</v>
      </c>
      <c r="S52" s="483" t="s">
        <v>103</v>
      </c>
      <c r="T52" s="483" t="s">
        <v>250</v>
      </c>
      <c r="U52" s="483" t="s">
        <v>680</v>
      </c>
      <c r="V52" s="483" t="s">
        <v>92</v>
      </c>
      <c r="W52" s="483" t="s">
        <v>383</v>
      </c>
      <c r="X52" s="483" t="s">
        <v>482</v>
      </c>
      <c r="Y52" s="483" t="s">
        <v>822</v>
      </c>
      <c r="Z52" s="483">
        <v>207</v>
      </c>
      <c r="AA52" s="632" t="s">
        <v>911</v>
      </c>
      <c r="AB52" s="404">
        <v>1</v>
      </c>
      <c r="AC52" s="505">
        <v>1</v>
      </c>
      <c r="AD52" s="507">
        <v>1</v>
      </c>
      <c r="AE52" s="651"/>
      <c r="AF52" s="651"/>
      <c r="AG52" s="688" t="s">
        <v>912</v>
      </c>
    </row>
    <row r="53" spans="1:33">
      <c r="A53" s="579"/>
      <c r="B53" s="489"/>
      <c r="C53" s="605"/>
      <c r="D53" s="584"/>
      <c r="E53" s="599"/>
      <c r="F53" s="484"/>
      <c r="G53" s="484"/>
      <c r="H53" s="484"/>
      <c r="I53" s="484"/>
      <c r="J53" s="484"/>
      <c r="K53" s="484"/>
      <c r="L53" s="484"/>
      <c r="M53" s="579"/>
      <c r="N53" s="489"/>
      <c r="O53" s="605"/>
      <c r="P53" s="584"/>
      <c r="Q53" s="599"/>
      <c r="R53" s="484"/>
      <c r="S53" s="484"/>
      <c r="T53" s="484"/>
      <c r="U53" s="484"/>
      <c r="V53" s="484"/>
      <c r="W53" s="484"/>
      <c r="X53" s="484"/>
      <c r="Y53" s="484"/>
      <c r="Z53" s="484"/>
      <c r="AA53" s="633"/>
      <c r="AB53" s="394"/>
      <c r="AC53" s="506"/>
      <c r="AD53" s="508"/>
      <c r="AE53" s="652"/>
      <c r="AF53" s="652"/>
      <c r="AG53" s="689"/>
    </row>
    <row r="54" spans="1:33" ht="270">
      <c r="A54" s="579"/>
      <c r="B54" s="489"/>
      <c r="C54" s="605"/>
      <c r="D54" s="150" t="s">
        <v>301</v>
      </c>
      <c r="E54" s="219" t="s">
        <v>251</v>
      </c>
      <c r="F54" s="143" t="s">
        <v>252</v>
      </c>
      <c r="G54" s="143" t="s">
        <v>255</v>
      </c>
      <c r="H54" s="143" t="s">
        <v>913</v>
      </c>
      <c r="I54" s="206">
        <v>0</v>
      </c>
      <c r="J54" s="143">
        <v>8</v>
      </c>
      <c r="K54" s="143" t="s">
        <v>387</v>
      </c>
      <c r="L54" s="143" t="s">
        <v>681</v>
      </c>
      <c r="M54" s="579"/>
      <c r="N54" s="489"/>
      <c r="O54" s="605"/>
      <c r="P54" s="266" t="s">
        <v>301</v>
      </c>
      <c r="Q54" s="219" t="s">
        <v>251</v>
      </c>
      <c r="R54" s="267" t="s">
        <v>252</v>
      </c>
      <c r="S54" s="267" t="s">
        <v>255</v>
      </c>
      <c r="T54" s="267" t="s">
        <v>913</v>
      </c>
      <c r="U54" s="268">
        <v>0</v>
      </c>
      <c r="V54" s="267">
        <v>8</v>
      </c>
      <c r="W54" s="267" t="s">
        <v>387</v>
      </c>
      <c r="X54" s="267" t="s">
        <v>681</v>
      </c>
      <c r="Y54" s="267" t="s">
        <v>682</v>
      </c>
      <c r="Z54" s="248">
        <v>59</v>
      </c>
      <c r="AA54" s="267" t="s">
        <v>825</v>
      </c>
      <c r="AB54" s="244">
        <v>1</v>
      </c>
      <c r="AC54" s="265"/>
      <c r="AD54" s="263">
        <f t="shared" ref="AD54:AD59" si="2">(AC54/AB54)*1</f>
        <v>0</v>
      </c>
      <c r="AE54" s="330"/>
      <c r="AF54" s="330"/>
      <c r="AG54" s="692" t="s">
        <v>991</v>
      </c>
    </row>
    <row r="55" spans="1:33" ht="165.75" thickBot="1">
      <c r="A55" s="579"/>
      <c r="B55" s="484"/>
      <c r="C55" s="605"/>
      <c r="D55" s="165" t="s">
        <v>302</v>
      </c>
      <c r="E55" s="221" t="s">
        <v>173</v>
      </c>
      <c r="F55" s="154" t="s">
        <v>914</v>
      </c>
      <c r="G55" s="154" t="s">
        <v>256</v>
      </c>
      <c r="H55" s="222" t="s">
        <v>915</v>
      </c>
      <c r="I55" s="222" t="s">
        <v>50</v>
      </c>
      <c r="J55" s="154">
        <v>30</v>
      </c>
      <c r="K55" s="154" t="s">
        <v>387</v>
      </c>
      <c r="L55" s="154" t="s">
        <v>689</v>
      </c>
      <c r="M55" s="579"/>
      <c r="N55" s="484"/>
      <c r="O55" s="605"/>
      <c r="P55" s="259" t="s">
        <v>302</v>
      </c>
      <c r="Q55" s="271" t="s">
        <v>173</v>
      </c>
      <c r="R55" s="249" t="s">
        <v>914</v>
      </c>
      <c r="S55" s="249" t="s">
        <v>256</v>
      </c>
      <c r="T55" s="262" t="s">
        <v>915</v>
      </c>
      <c r="U55" s="262" t="s">
        <v>50</v>
      </c>
      <c r="V55" s="249">
        <v>30</v>
      </c>
      <c r="W55" s="249" t="s">
        <v>387</v>
      </c>
      <c r="X55" s="249" t="s">
        <v>689</v>
      </c>
      <c r="Y55" s="249" t="s">
        <v>690</v>
      </c>
      <c r="Z55" s="246">
        <v>52</v>
      </c>
      <c r="AA55" s="249" t="s">
        <v>827</v>
      </c>
      <c r="AB55" s="235">
        <v>3</v>
      </c>
      <c r="AC55" s="272">
        <v>1</v>
      </c>
      <c r="AD55" s="273">
        <f t="shared" si="2"/>
        <v>0.33333333333333331</v>
      </c>
      <c r="AE55" s="331"/>
      <c r="AF55" s="331"/>
      <c r="AG55" s="710" t="s">
        <v>360</v>
      </c>
    </row>
    <row r="56" spans="1:33" ht="15" customHeight="1">
      <c r="A56" s="579"/>
      <c r="B56" s="611" t="s">
        <v>267</v>
      </c>
      <c r="C56" s="610" t="s">
        <v>130</v>
      </c>
      <c r="D56" s="614" t="s">
        <v>303</v>
      </c>
      <c r="E56" s="609" t="s">
        <v>258</v>
      </c>
      <c r="F56" s="609" t="s">
        <v>131</v>
      </c>
      <c r="G56" s="609" t="s">
        <v>104</v>
      </c>
      <c r="H56" s="609" t="s">
        <v>109</v>
      </c>
      <c r="I56" s="607" t="s">
        <v>50</v>
      </c>
      <c r="J56" s="609" t="s">
        <v>95</v>
      </c>
      <c r="K56" s="551" t="s">
        <v>383</v>
      </c>
      <c r="L56" s="551" t="s">
        <v>490</v>
      </c>
      <c r="M56" s="579"/>
      <c r="N56" s="611" t="s">
        <v>267</v>
      </c>
      <c r="O56" s="610" t="s">
        <v>130</v>
      </c>
      <c r="P56" s="614" t="s">
        <v>303</v>
      </c>
      <c r="Q56" s="609" t="s">
        <v>258</v>
      </c>
      <c r="R56" s="609" t="s">
        <v>131</v>
      </c>
      <c r="S56" s="609" t="s">
        <v>104</v>
      </c>
      <c r="T56" s="609" t="s">
        <v>109</v>
      </c>
      <c r="U56" s="607" t="s">
        <v>50</v>
      </c>
      <c r="V56" s="609" t="s">
        <v>95</v>
      </c>
      <c r="W56" s="551" t="s">
        <v>383</v>
      </c>
      <c r="X56" s="551" t="s">
        <v>490</v>
      </c>
      <c r="Y56" s="551" t="s">
        <v>491</v>
      </c>
      <c r="Z56" s="550">
        <v>114</v>
      </c>
      <c r="AA56" s="550" t="s">
        <v>828</v>
      </c>
      <c r="AB56" s="650">
        <v>30</v>
      </c>
      <c r="AC56" s="553">
        <v>26</v>
      </c>
      <c r="AD56" s="554">
        <f t="shared" si="2"/>
        <v>0.8666666666666667</v>
      </c>
      <c r="AE56" s="653"/>
      <c r="AF56" s="677"/>
      <c r="AG56" s="711" t="s">
        <v>916</v>
      </c>
    </row>
    <row r="57" spans="1:33" ht="15.75" thickBot="1">
      <c r="A57" s="579"/>
      <c r="B57" s="612"/>
      <c r="C57" s="610"/>
      <c r="D57" s="615"/>
      <c r="E57" s="610"/>
      <c r="F57" s="610"/>
      <c r="G57" s="610"/>
      <c r="H57" s="610"/>
      <c r="I57" s="608"/>
      <c r="J57" s="610"/>
      <c r="K57" s="484"/>
      <c r="L57" s="552"/>
      <c r="M57" s="579"/>
      <c r="N57" s="612"/>
      <c r="O57" s="610"/>
      <c r="P57" s="615"/>
      <c r="Q57" s="610"/>
      <c r="R57" s="610"/>
      <c r="S57" s="610"/>
      <c r="T57" s="610"/>
      <c r="U57" s="608"/>
      <c r="V57" s="610"/>
      <c r="W57" s="484"/>
      <c r="X57" s="552"/>
      <c r="Y57" s="552"/>
      <c r="Z57" s="520"/>
      <c r="AA57" s="520"/>
      <c r="AB57" s="426"/>
      <c r="AC57" s="504"/>
      <c r="AD57" s="501" t="e">
        <f t="shared" si="2"/>
        <v>#DIV/0!</v>
      </c>
      <c r="AE57" s="653"/>
      <c r="AF57" s="678"/>
      <c r="AG57" s="712"/>
    </row>
    <row r="58" spans="1:33" ht="150" customHeight="1">
      <c r="A58" s="579"/>
      <c r="B58" s="612"/>
      <c r="C58" s="610"/>
      <c r="D58" s="615" t="s">
        <v>304</v>
      </c>
      <c r="E58" s="610" t="s">
        <v>178</v>
      </c>
      <c r="F58" s="143" t="s">
        <v>93</v>
      </c>
      <c r="G58" s="143" t="s">
        <v>104</v>
      </c>
      <c r="H58" s="143" t="s">
        <v>109</v>
      </c>
      <c r="I58" s="206" t="s">
        <v>50</v>
      </c>
      <c r="J58" s="143" t="s">
        <v>95</v>
      </c>
      <c r="K58" s="551" t="s">
        <v>383</v>
      </c>
      <c r="L58" s="551" t="s">
        <v>490</v>
      </c>
      <c r="M58" s="579"/>
      <c r="N58" s="612"/>
      <c r="O58" s="610"/>
      <c r="P58" s="615" t="s">
        <v>304</v>
      </c>
      <c r="Q58" s="610" t="s">
        <v>178</v>
      </c>
      <c r="R58" s="267" t="s">
        <v>93</v>
      </c>
      <c r="S58" s="267" t="s">
        <v>104</v>
      </c>
      <c r="T58" s="267" t="s">
        <v>109</v>
      </c>
      <c r="U58" s="268" t="s">
        <v>50</v>
      </c>
      <c r="V58" s="267" t="s">
        <v>95</v>
      </c>
      <c r="W58" s="551" t="s">
        <v>383</v>
      </c>
      <c r="X58" s="551" t="s">
        <v>490</v>
      </c>
      <c r="Y58" s="551" t="s">
        <v>491</v>
      </c>
      <c r="Z58" s="483" t="s">
        <v>829</v>
      </c>
      <c r="AA58" s="490" t="s">
        <v>830</v>
      </c>
      <c r="AB58" s="234">
        <v>34</v>
      </c>
      <c r="AC58" s="215">
        <v>29</v>
      </c>
      <c r="AD58" s="223">
        <f t="shared" si="2"/>
        <v>0.8529411764705882</v>
      </c>
      <c r="AE58" s="653"/>
      <c r="AF58" s="678"/>
      <c r="AG58" s="712"/>
    </row>
    <row r="59" spans="1:33" ht="105.75" thickBot="1">
      <c r="A59" s="579"/>
      <c r="B59" s="612"/>
      <c r="C59" s="610"/>
      <c r="D59" s="615"/>
      <c r="E59" s="610"/>
      <c r="F59" s="143" t="s">
        <v>132</v>
      </c>
      <c r="G59" s="143" t="s">
        <v>104</v>
      </c>
      <c r="H59" s="143" t="s">
        <v>109</v>
      </c>
      <c r="I59" s="206" t="s">
        <v>50</v>
      </c>
      <c r="J59" s="143" t="s">
        <v>95</v>
      </c>
      <c r="K59" s="484"/>
      <c r="L59" s="552"/>
      <c r="M59" s="579"/>
      <c r="N59" s="612"/>
      <c r="O59" s="610"/>
      <c r="P59" s="615"/>
      <c r="Q59" s="610"/>
      <c r="R59" s="267" t="s">
        <v>132</v>
      </c>
      <c r="S59" s="267" t="s">
        <v>104</v>
      </c>
      <c r="T59" s="267" t="s">
        <v>109</v>
      </c>
      <c r="U59" s="268" t="s">
        <v>50</v>
      </c>
      <c r="V59" s="267" t="s">
        <v>95</v>
      </c>
      <c r="W59" s="484"/>
      <c r="X59" s="552"/>
      <c r="Y59" s="552"/>
      <c r="Z59" s="484"/>
      <c r="AA59" s="511"/>
      <c r="AB59" s="234">
        <v>1</v>
      </c>
      <c r="AC59" s="215"/>
      <c r="AD59" s="224">
        <f t="shared" si="2"/>
        <v>0</v>
      </c>
      <c r="AE59" s="653"/>
      <c r="AF59" s="679"/>
      <c r="AG59" s="689"/>
    </row>
    <row r="60" spans="1:33" ht="409.6" thickBot="1">
      <c r="A60" s="580"/>
      <c r="B60" s="613"/>
      <c r="C60" s="610"/>
      <c r="D60" s="225" t="s">
        <v>305</v>
      </c>
      <c r="E60" s="167" t="s">
        <v>177</v>
      </c>
      <c r="F60" s="167" t="s">
        <v>917</v>
      </c>
      <c r="G60" s="167" t="s">
        <v>104</v>
      </c>
      <c r="H60" s="167" t="s">
        <v>109</v>
      </c>
      <c r="I60" s="226">
        <v>6</v>
      </c>
      <c r="J60" s="167">
        <v>60</v>
      </c>
      <c r="K60" s="168" t="s">
        <v>383</v>
      </c>
      <c r="L60" s="166" t="s">
        <v>490</v>
      </c>
      <c r="M60" s="580"/>
      <c r="N60" s="613"/>
      <c r="O60" s="610"/>
      <c r="P60" s="225" t="s">
        <v>305</v>
      </c>
      <c r="Q60" s="167" t="s">
        <v>177</v>
      </c>
      <c r="R60" s="167" t="s">
        <v>917</v>
      </c>
      <c r="S60" s="167" t="s">
        <v>104</v>
      </c>
      <c r="T60" s="167" t="s">
        <v>109</v>
      </c>
      <c r="U60" s="226">
        <v>6</v>
      </c>
      <c r="V60" s="167">
        <v>60</v>
      </c>
      <c r="W60" s="168" t="s">
        <v>383</v>
      </c>
      <c r="X60" s="166" t="s">
        <v>490</v>
      </c>
      <c r="Y60" s="166" t="s">
        <v>491</v>
      </c>
      <c r="Z60" s="167" t="s">
        <v>831</v>
      </c>
      <c r="AA60" s="168" t="s">
        <v>832</v>
      </c>
      <c r="AB60" s="65">
        <v>8</v>
      </c>
      <c r="AC60" s="227">
        <v>12</v>
      </c>
      <c r="AD60" s="228">
        <v>0.93</v>
      </c>
      <c r="AE60" s="309"/>
      <c r="AF60" s="309"/>
      <c r="AG60" s="713" t="s">
        <v>918</v>
      </c>
    </row>
    <row r="61" spans="1:33" ht="102" customHeight="1">
      <c r="A61" s="616" t="s">
        <v>515</v>
      </c>
      <c r="B61" s="426" t="s">
        <v>147</v>
      </c>
      <c r="C61" s="426" t="s">
        <v>261</v>
      </c>
      <c r="D61" s="426" t="s">
        <v>268</v>
      </c>
      <c r="E61" s="370" t="s">
        <v>259</v>
      </c>
      <c r="F61" s="37" t="s">
        <v>5</v>
      </c>
      <c r="G61" s="37" t="s">
        <v>6</v>
      </c>
      <c r="H61" s="37" t="s">
        <v>141</v>
      </c>
      <c r="I61" s="37" t="s">
        <v>919</v>
      </c>
      <c r="J61" s="39">
        <v>12</v>
      </c>
      <c r="K61" s="404" t="s">
        <v>383</v>
      </c>
      <c r="L61" s="404" t="s">
        <v>384</v>
      </c>
      <c r="M61" s="616" t="s">
        <v>515</v>
      </c>
      <c r="N61" s="426" t="s">
        <v>147</v>
      </c>
      <c r="O61" s="426" t="s">
        <v>261</v>
      </c>
      <c r="P61" s="426" t="s">
        <v>268</v>
      </c>
      <c r="Q61" s="370" t="s">
        <v>259</v>
      </c>
      <c r="R61" s="238" t="s">
        <v>5</v>
      </c>
      <c r="S61" s="238" t="s">
        <v>6</v>
      </c>
      <c r="T61" s="238" t="s">
        <v>141</v>
      </c>
      <c r="U61" s="238" t="s">
        <v>919</v>
      </c>
      <c r="V61" s="234">
        <v>12</v>
      </c>
      <c r="W61" s="404" t="s">
        <v>383</v>
      </c>
      <c r="X61" s="404" t="s">
        <v>384</v>
      </c>
      <c r="Y61" s="404" t="s">
        <v>385</v>
      </c>
      <c r="Z61" s="404">
        <v>187</v>
      </c>
      <c r="AA61" s="404" t="s">
        <v>386</v>
      </c>
      <c r="AB61" s="32">
        <v>12</v>
      </c>
      <c r="AC61" s="261">
        <v>5</v>
      </c>
      <c r="AD61" s="251">
        <f>(AC61/AB61)*1</f>
        <v>0.41666666666666669</v>
      </c>
      <c r="AE61" s="673">
        <v>40000000</v>
      </c>
      <c r="AF61" s="673">
        <v>9793000</v>
      </c>
      <c r="AG61" s="697" t="s">
        <v>920</v>
      </c>
    </row>
    <row r="62" spans="1:33" ht="390" customHeight="1">
      <c r="A62" s="617"/>
      <c r="B62" s="426"/>
      <c r="C62" s="426"/>
      <c r="D62" s="426"/>
      <c r="E62" s="370"/>
      <c r="F62" s="37" t="s">
        <v>140</v>
      </c>
      <c r="G62" s="37" t="s">
        <v>921</v>
      </c>
      <c r="H62" s="37" t="s">
        <v>142</v>
      </c>
      <c r="I62" s="39">
        <v>0</v>
      </c>
      <c r="J62" s="39">
        <v>12</v>
      </c>
      <c r="K62" s="383"/>
      <c r="L62" s="383"/>
      <c r="M62" s="617"/>
      <c r="N62" s="426"/>
      <c r="O62" s="426"/>
      <c r="P62" s="426"/>
      <c r="Q62" s="370"/>
      <c r="R62" s="238" t="s">
        <v>140</v>
      </c>
      <c r="S62" s="238" t="s">
        <v>921</v>
      </c>
      <c r="T62" s="238" t="s">
        <v>142</v>
      </c>
      <c r="U62" s="234">
        <v>0</v>
      </c>
      <c r="V62" s="234">
        <v>12</v>
      </c>
      <c r="W62" s="383"/>
      <c r="X62" s="383"/>
      <c r="Y62" s="383"/>
      <c r="Z62" s="383"/>
      <c r="AA62" s="383"/>
      <c r="AB62" s="244">
        <v>8</v>
      </c>
      <c r="AC62" s="261">
        <v>12</v>
      </c>
      <c r="AD62" s="251">
        <v>0.7</v>
      </c>
      <c r="AE62" s="674"/>
      <c r="AF62" s="674"/>
      <c r="AG62" s="697" t="s">
        <v>922</v>
      </c>
    </row>
    <row r="63" spans="1:33" ht="409.5" customHeight="1">
      <c r="A63" s="617"/>
      <c r="B63" s="426"/>
      <c r="C63" s="426"/>
      <c r="D63" s="426"/>
      <c r="E63" s="370"/>
      <c r="F63" s="37" t="s">
        <v>923</v>
      </c>
      <c r="G63" s="37" t="s">
        <v>183</v>
      </c>
      <c r="H63" s="37" t="s">
        <v>184</v>
      </c>
      <c r="I63" s="37" t="s">
        <v>924</v>
      </c>
      <c r="J63" s="40">
        <v>1</v>
      </c>
      <c r="K63" s="383"/>
      <c r="L63" s="383"/>
      <c r="M63" s="617"/>
      <c r="N63" s="426"/>
      <c r="O63" s="426"/>
      <c r="P63" s="426"/>
      <c r="Q63" s="370"/>
      <c r="R63" s="238" t="s">
        <v>923</v>
      </c>
      <c r="S63" s="238" t="s">
        <v>183</v>
      </c>
      <c r="T63" s="238" t="s">
        <v>184</v>
      </c>
      <c r="U63" s="238" t="s">
        <v>924</v>
      </c>
      <c r="V63" s="242">
        <v>1</v>
      </c>
      <c r="W63" s="383"/>
      <c r="X63" s="383"/>
      <c r="Y63" s="383"/>
      <c r="Z63" s="383"/>
      <c r="AA63" s="383"/>
      <c r="AB63" s="244">
        <v>12</v>
      </c>
      <c r="AC63" s="119">
        <v>5</v>
      </c>
      <c r="AD63" s="251">
        <f>(AC63/AB63)*1</f>
        <v>0.41666666666666669</v>
      </c>
      <c r="AE63" s="674"/>
      <c r="AF63" s="674"/>
      <c r="AG63" s="714" t="s">
        <v>925</v>
      </c>
    </row>
    <row r="64" spans="1:33" ht="409.5" customHeight="1">
      <c r="A64" s="617"/>
      <c r="B64" s="426"/>
      <c r="C64" s="426"/>
      <c r="D64" s="426" t="s">
        <v>269</v>
      </c>
      <c r="E64" s="370" t="s">
        <v>260</v>
      </c>
      <c r="F64" s="37" t="s">
        <v>179</v>
      </c>
      <c r="G64" s="37" t="s">
        <v>926</v>
      </c>
      <c r="H64" s="37" t="s">
        <v>180</v>
      </c>
      <c r="I64" s="39">
        <v>0</v>
      </c>
      <c r="J64" s="39">
        <v>1</v>
      </c>
      <c r="K64" s="383"/>
      <c r="L64" s="383"/>
      <c r="M64" s="617"/>
      <c r="N64" s="426"/>
      <c r="O64" s="426"/>
      <c r="P64" s="426" t="s">
        <v>269</v>
      </c>
      <c r="Q64" s="370" t="s">
        <v>260</v>
      </c>
      <c r="R64" s="238" t="s">
        <v>179</v>
      </c>
      <c r="S64" s="238" t="s">
        <v>926</v>
      </c>
      <c r="T64" s="238" t="s">
        <v>180</v>
      </c>
      <c r="U64" s="234">
        <v>0</v>
      </c>
      <c r="V64" s="234">
        <v>1</v>
      </c>
      <c r="W64" s="383"/>
      <c r="X64" s="383"/>
      <c r="Y64" s="383"/>
      <c r="Z64" s="383"/>
      <c r="AA64" s="383"/>
      <c r="AB64" s="244">
        <v>1</v>
      </c>
      <c r="AC64" s="261">
        <v>1</v>
      </c>
      <c r="AD64" s="251">
        <v>1</v>
      </c>
      <c r="AE64" s="674"/>
      <c r="AF64" s="674"/>
      <c r="AG64" s="697" t="s">
        <v>983</v>
      </c>
    </row>
    <row r="65" spans="1:33" ht="225" customHeight="1">
      <c r="A65" s="617"/>
      <c r="B65" s="426"/>
      <c r="C65" s="426"/>
      <c r="D65" s="426"/>
      <c r="E65" s="370"/>
      <c r="F65" s="37" t="s">
        <v>7</v>
      </c>
      <c r="G65" s="37" t="s">
        <v>9</v>
      </c>
      <c r="H65" s="37" t="s">
        <v>141</v>
      </c>
      <c r="I65" s="37" t="s">
        <v>8</v>
      </c>
      <c r="J65" s="39">
        <v>12</v>
      </c>
      <c r="K65" s="394"/>
      <c r="L65" s="394"/>
      <c r="M65" s="617"/>
      <c r="N65" s="426"/>
      <c r="O65" s="426"/>
      <c r="P65" s="426"/>
      <c r="Q65" s="370"/>
      <c r="R65" s="238" t="s">
        <v>7</v>
      </c>
      <c r="S65" s="238" t="s">
        <v>9</v>
      </c>
      <c r="T65" s="238" t="s">
        <v>141</v>
      </c>
      <c r="U65" s="238" t="s">
        <v>8</v>
      </c>
      <c r="V65" s="234">
        <v>12</v>
      </c>
      <c r="W65" s="394"/>
      <c r="X65" s="394"/>
      <c r="Y65" s="394"/>
      <c r="Z65" s="394"/>
      <c r="AA65" s="394"/>
      <c r="AB65" s="244">
        <v>12</v>
      </c>
      <c r="AC65" s="261">
        <v>12</v>
      </c>
      <c r="AD65" s="251">
        <v>1</v>
      </c>
      <c r="AE65" s="675"/>
      <c r="AF65" s="675"/>
      <c r="AG65" s="697" t="s">
        <v>734</v>
      </c>
    </row>
    <row r="66" spans="1:33" ht="15" customHeight="1">
      <c r="A66" s="617"/>
      <c r="B66" s="426"/>
      <c r="C66" s="426"/>
      <c r="D66" s="426" t="s">
        <v>270</v>
      </c>
      <c r="E66" s="426" t="s">
        <v>156</v>
      </c>
      <c r="F66" s="370" t="s">
        <v>535</v>
      </c>
      <c r="G66" s="370" t="s">
        <v>536</v>
      </c>
      <c r="H66" s="370" t="s">
        <v>537</v>
      </c>
      <c r="I66" s="426">
        <v>0</v>
      </c>
      <c r="J66" s="440">
        <v>0.35</v>
      </c>
      <c r="K66" s="426" t="s">
        <v>387</v>
      </c>
      <c r="L66" s="426" t="s">
        <v>388</v>
      </c>
      <c r="M66" s="617"/>
      <c r="N66" s="426"/>
      <c r="O66" s="426"/>
      <c r="P66" s="426" t="s">
        <v>270</v>
      </c>
      <c r="Q66" s="426" t="s">
        <v>156</v>
      </c>
      <c r="R66" s="370" t="s">
        <v>535</v>
      </c>
      <c r="S66" s="370" t="s">
        <v>536</v>
      </c>
      <c r="T66" s="370" t="s">
        <v>537</v>
      </c>
      <c r="U66" s="426">
        <v>0</v>
      </c>
      <c r="V66" s="440">
        <v>0.35</v>
      </c>
      <c r="W66" s="426" t="s">
        <v>387</v>
      </c>
      <c r="X66" s="426" t="s">
        <v>388</v>
      </c>
      <c r="Y66" s="426" t="s">
        <v>389</v>
      </c>
      <c r="Z66" s="426">
        <v>43</v>
      </c>
      <c r="AA66" s="426" t="s">
        <v>390</v>
      </c>
      <c r="AB66" s="661">
        <v>1</v>
      </c>
      <c r="AC66" s="657">
        <v>0.66</v>
      </c>
      <c r="AD66" s="501">
        <f>(AC66/AB66)*1</f>
        <v>0.66</v>
      </c>
      <c r="AE66" s="676"/>
      <c r="AF66" s="680"/>
      <c r="AG66" s="715" t="s">
        <v>927</v>
      </c>
    </row>
    <row r="67" spans="1:33">
      <c r="A67" s="617"/>
      <c r="B67" s="426"/>
      <c r="C67" s="426"/>
      <c r="D67" s="426"/>
      <c r="E67" s="426"/>
      <c r="F67" s="370"/>
      <c r="G67" s="370"/>
      <c r="H67" s="370"/>
      <c r="I67" s="426"/>
      <c r="J67" s="440"/>
      <c r="K67" s="426"/>
      <c r="L67" s="426"/>
      <c r="M67" s="617"/>
      <c r="N67" s="426"/>
      <c r="O67" s="426"/>
      <c r="P67" s="426"/>
      <c r="Q67" s="426"/>
      <c r="R67" s="370"/>
      <c r="S67" s="370"/>
      <c r="T67" s="370"/>
      <c r="U67" s="426"/>
      <c r="V67" s="440"/>
      <c r="W67" s="426"/>
      <c r="X67" s="426"/>
      <c r="Y67" s="426"/>
      <c r="Z67" s="426"/>
      <c r="AA67" s="426"/>
      <c r="AB67" s="662"/>
      <c r="AC67" s="657"/>
      <c r="AD67" s="501"/>
      <c r="AE67" s="676"/>
      <c r="AF67" s="681"/>
      <c r="AG67" s="716" t="s">
        <v>546</v>
      </c>
    </row>
    <row r="68" spans="1:33" ht="15.75" thickBot="1">
      <c r="A68" s="617"/>
      <c r="B68" s="426"/>
      <c r="C68" s="426"/>
      <c r="D68" s="426"/>
      <c r="E68" s="426"/>
      <c r="F68" s="370"/>
      <c r="G68" s="370"/>
      <c r="H68" s="370"/>
      <c r="I68" s="426"/>
      <c r="J68" s="440"/>
      <c r="K68" s="426"/>
      <c r="L68" s="426"/>
      <c r="M68" s="617"/>
      <c r="N68" s="426"/>
      <c r="O68" s="426"/>
      <c r="P68" s="426"/>
      <c r="Q68" s="426"/>
      <c r="R68" s="370"/>
      <c r="S68" s="370"/>
      <c r="T68" s="370"/>
      <c r="U68" s="426"/>
      <c r="V68" s="440"/>
      <c r="W68" s="426"/>
      <c r="X68" s="426"/>
      <c r="Y68" s="426"/>
      <c r="Z68" s="426"/>
      <c r="AA68" s="426"/>
      <c r="AB68" s="663"/>
      <c r="AC68" s="657"/>
      <c r="AD68" s="501"/>
      <c r="AE68" s="676"/>
      <c r="AF68" s="682"/>
      <c r="AG68" s="717" t="s">
        <v>546</v>
      </c>
    </row>
    <row r="69" spans="1:33" ht="15" customHeight="1">
      <c r="A69" s="618" t="s">
        <v>704</v>
      </c>
      <c r="B69" s="510" t="s">
        <v>150</v>
      </c>
      <c r="C69" s="510" t="s">
        <v>58</v>
      </c>
      <c r="D69" s="510" t="s">
        <v>306</v>
      </c>
      <c r="E69" s="510" t="s">
        <v>133</v>
      </c>
      <c r="F69" s="510" t="s">
        <v>59</v>
      </c>
      <c r="G69" s="510" t="s">
        <v>105</v>
      </c>
      <c r="H69" s="510" t="s">
        <v>110</v>
      </c>
      <c r="I69" s="620">
        <v>0</v>
      </c>
      <c r="J69" s="510">
        <v>100</v>
      </c>
      <c r="K69" s="510" t="s">
        <v>383</v>
      </c>
      <c r="L69" s="510" t="s">
        <v>384</v>
      </c>
      <c r="M69" s="618" t="s">
        <v>704</v>
      </c>
      <c r="N69" s="510" t="s">
        <v>150</v>
      </c>
      <c r="O69" s="510" t="s">
        <v>58</v>
      </c>
      <c r="P69" s="510" t="s">
        <v>306</v>
      </c>
      <c r="Q69" s="510" t="s">
        <v>133</v>
      </c>
      <c r="R69" s="510" t="s">
        <v>59</v>
      </c>
      <c r="S69" s="510" t="s">
        <v>105</v>
      </c>
      <c r="T69" s="510" t="s">
        <v>110</v>
      </c>
      <c r="U69" s="620">
        <v>0</v>
      </c>
      <c r="V69" s="510">
        <v>100</v>
      </c>
      <c r="W69" s="510" t="s">
        <v>383</v>
      </c>
      <c r="X69" s="510" t="s">
        <v>384</v>
      </c>
      <c r="Y69" s="490" t="s">
        <v>385</v>
      </c>
      <c r="Z69" s="510">
        <v>187</v>
      </c>
      <c r="AA69" s="510" t="s">
        <v>386</v>
      </c>
      <c r="AB69" s="425">
        <v>1</v>
      </c>
      <c r="AC69" s="654">
        <v>0.75</v>
      </c>
      <c r="AD69" s="656">
        <f>(AC69/AB69)*1</f>
        <v>0.75</v>
      </c>
      <c r="AE69" s="658">
        <v>40000000</v>
      </c>
      <c r="AF69" s="658">
        <v>17293000</v>
      </c>
      <c r="AG69" s="718" t="s">
        <v>984</v>
      </c>
    </row>
    <row r="70" spans="1:33">
      <c r="A70" s="619"/>
      <c r="B70" s="491"/>
      <c r="C70" s="491"/>
      <c r="D70" s="491"/>
      <c r="E70" s="491"/>
      <c r="F70" s="491"/>
      <c r="G70" s="491"/>
      <c r="H70" s="491"/>
      <c r="I70" s="621"/>
      <c r="J70" s="491"/>
      <c r="K70" s="491"/>
      <c r="L70" s="491"/>
      <c r="M70" s="619"/>
      <c r="N70" s="491"/>
      <c r="O70" s="491"/>
      <c r="P70" s="491"/>
      <c r="Q70" s="491"/>
      <c r="R70" s="491"/>
      <c r="S70" s="491"/>
      <c r="T70" s="491"/>
      <c r="U70" s="621"/>
      <c r="V70" s="491"/>
      <c r="W70" s="491"/>
      <c r="X70" s="491"/>
      <c r="Y70" s="491"/>
      <c r="Z70" s="491"/>
      <c r="AA70" s="491"/>
      <c r="AB70" s="402"/>
      <c r="AC70" s="655"/>
      <c r="AD70" s="656"/>
      <c r="AE70" s="659"/>
      <c r="AF70" s="659"/>
      <c r="AG70" s="718"/>
    </row>
    <row r="71" spans="1:33">
      <c r="A71" s="619"/>
      <c r="B71" s="491"/>
      <c r="C71" s="511"/>
      <c r="D71" s="511"/>
      <c r="E71" s="511"/>
      <c r="F71" s="511"/>
      <c r="G71" s="511"/>
      <c r="H71" s="511"/>
      <c r="I71" s="622"/>
      <c r="J71" s="511"/>
      <c r="K71" s="511"/>
      <c r="L71" s="511"/>
      <c r="M71" s="619"/>
      <c r="N71" s="491"/>
      <c r="O71" s="511"/>
      <c r="P71" s="511"/>
      <c r="Q71" s="511"/>
      <c r="R71" s="511"/>
      <c r="S71" s="511"/>
      <c r="T71" s="511"/>
      <c r="U71" s="622"/>
      <c r="V71" s="511"/>
      <c r="W71" s="511"/>
      <c r="X71" s="511"/>
      <c r="Y71" s="511"/>
      <c r="Z71" s="511"/>
      <c r="AA71" s="511"/>
      <c r="AB71" s="403"/>
      <c r="AC71" s="655"/>
      <c r="AD71" s="656"/>
      <c r="AE71" s="659"/>
      <c r="AF71" s="659"/>
      <c r="AG71" s="719"/>
    </row>
    <row r="72" spans="1:33" ht="360" customHeight="1">
      <c r="A72" s="619"/>
      <c r="B72" s="491"/>
      <c r="C72" s="143" t="s">
        <v>60</v>
      </c>
      <c r="D72" s="143" t="s">
        <v>307</v>
      </c>
      <c r="E72" s="143" t="s">
        <v>61</v>
      </c>
      <c r="F72" s="143" t="s">
        <v>62</v>
      </c>
      <c r="G72" s="143" t="s">
        <v>105</v>
      </c>
      <c r="H72" s="143" t="s">
        <v>111</v>
      </c>
      <c r="I72" s="206">
        <v>0</v>
      </c>
      <c r="J72" s="143">
        <v>10</v>
      </c>
      <c r="K72" s="490" t="s">
        <v>383</v>
      </c>
      <c r="L72" s="483" t="s">
        <v>833</v>
      </c>
      <c r="M72" s="619"/>
      <c r="N72" s="491"/>
      <c r="O72" s="267" t="s">
        <v>60</v>
      </c>
      <c r="P72" s="267" t="s">
        <v>307</v>
      </c>
      <c r="Q72" s="267" t="s">
        <v>61</v>
      </c>
      <c r="R72" s="267" t="s">
        <v>62</v>
      </c>
      <c r="S72" s="267" t="s">
        <v>105</v>
      </c>
      <c r="T72" s="267" t="s">
        <v>111</v>
      </c>
      <c r="U72" s="268">
        <v>0</v>
      </c>
      <c r="V72" s="267">
        <v>10</v>
      </c>
      <c r="W72" s="490" t="s">
        <v>383</v>
      </c>
      <c r="X72" s="483" t="s">
        <v>833</v>
      </c>
      <c r="Y72" s="483" t="s">
        <v>834</v>
      </c>
      <c r="Z72" s="483" t="s">
        <v>835</v>
      </c>
      <c r="AA72" s="483" t="s">
        <v>836</v>
      </c>
      <c r="AB72" s="372">
        <v>1</v>
      </c>
      <c r="AC72" s="505">
        <v>1</v>
      </c>
      <c r="AD72" s="507">
        <v>0.75</v>
      </c>
      <c r="AE72" s="659"/>
      <c r="AF72" s="659"/>
      <c r="AG72" s="688" t="s">
        <v>985</v>
      </c>
    </row>
    <row r="73" spans="1:33" ht="90">
      <c r="A73" s="619"/>
      <c r="B73" s="491"/>
      <c r="C73" s="490" t="s">
        <v>57</v>
      </c>
      <c r="D73" s="154" t="s">
        <v>308</v>
      </c>
      <c r="E73" s="154" t="s">
        <v>165</v>
      </c>
      <c r="F73" s="490" t="s">
        <v>63</v>
      </c>
      <c r="G73" s="490" t="s">
        <v>105</v>
      </c>
      <c r="H73" s="490" t="s">
        <v>111</v>
      </c>
      <c r="I73" s="623">
        <v>0</v>
      </c>
      <c r="J73" s="490">
        <v>10</v>
      </c>
      <c r="K73" s="491"/>
      <c r="L73" s="489"/>
      <c r="M73" s="619"/>
      <c r="N73" s="491"/>
      <c r="O73" s="490" t="s">
        <v>57</v>
      </c>
      <c r="P73" s="249" t="s">
        <v>308</v>
      </c>
      <c r="Q73" s="249" t="s">
        <v>165</v>
      </c>
      <c r="R73" s="490" t="s">
        <v>63</v>
      </c>
      <c r="S73" s="490" t="s">
        <v>105</v>
      </c>
      <c r="T73" s="490" t="s">
        <v>111</v>
      </c>
      <c r="U73" s="623">
        <v>0</v>
      </c>
      <c r="V73" s="490">
        <v>10</v>
      </c>
      <c r="W73" s="491"/>
      <c r="X73" s="489"/>
      <c r="Y73" s="489"/>
      <c r="Z73" s="489"/>
      <c r="AA73" s="489"/>
      <c r="AB73" s="411"/>
      <c r="AC73" s="506"/>
      <c r="AD73" s="508"/>
      <c r="AE73" s="659"/>
      <c r="AF73" s="659"/>
      <c r="AG73" s="689"/>
    </row>
    <row r="74" spans="1:33" ht="409.6" customHeight="1" thickBot="1">
      <c r="A74" s="619"/>
      <c r="B74" s="491"/>
      <c r="C74" s="514"/>
      <c r="D74" s="143" t="s">
        <v>309</v>
      </c>
      <c r="E74" s="143" t="s">
        <v>166</v>
      </c>
      <c r="F74" s="514"/>
      <c r="G74" s="514"/>
      <c r="H74" s="514"/>
      <c r="I74" s="624"/>
      <c r="J74" s="514"/>
      <c r="K74" s="514"/>
      <c r="L74" s="484"/>
      <c r="M74" s="619"/>
      <c r="N74" s="491"/>
      <c r="O74" s="514"/>
      <c r="P74" s="267" t="s">
        <v>309</v>
      </c>
      <c r="Q74" s="267" t="s">
        <v>166</v>
      </c>
      <c r="R74" s="514"/>
      <c r="S74" s="514"/>
      <c r="T74" s="514"/>
      <c r="U74" s="624"/>
      <c r="V74" s="514"/>
      <c r="W74" s="514"/>
      <c r="X74" s="484"/>
      <c r="Y74" s="484"/>
      <c r="Z74" s="484"/>
      <c r="AA74" s="484"/>
      <c r="AB74" s="237">
        <v>1</v>
      </c>
      <c r="AC74" s="245">
        <v>1</v>
      </c>
      <c r="AD74" s="251">
        <v>1</v>
      </c>
      <c r="AE74" s="660"/>
      <c r="AF74" s="660"/>
      <c r="AG74" s="709" t="s">
        <v>986</v>
      </c>
    </row>
    <row r="75" spans="1:33" ht="127.5">
      <c r="A75" s="442" t="s">
        <v>711</v>
      </c>
      <c r="B75" s="382" t="s">
        <v>153</v>
      </c>
      <c r="C75" s="382" t="s">
        <v>134</v>
      </c>
      <c r="D75" s="39" t="s">
        <v>310</v>
      </c>
      <c r="E75" s="37" t="s">
        <v>64</v>
      </c>
      <c r="F75" s="37" t="s">
        <v>65</v>
      </c>
      <c r="G75" s="37" t="s">
        <v>712</v>
      </c>
      <c r="H75" s="37" t="s">
        <v>112</v>
      </c>
      <c r="I75" s="38">
        <v>0</v>
      </c>
      <c r="J75" s="39">
        <v>1</v>
      </c>
      <c r="K75" s="39" t="s">
        <v>383</v>
      </c>
      <c r="L75" s="37" t="s">
        <v>384</v>
      </c>
      <c r="M75" s="442" t="s">
        <v>711</v>
      </c>
      <c r="N75" s="382" t="s">
        <v>153</v>
      </c>
      <c r="O75" s="382" t="s">
        <v>134</v>
      </c>
      <c r="P75" s="279" t="s">
        <v>310</v>
      </c>
      <c r="Q75" s="280" t="s">
        <v>64</v>
      </c>
      <c r="R75" s="280" t="s">
        <v>65</v>
      </c>
      <c r="S75" s="280" t="s">
        <v>712</v>
      </c>
      <c r="T75" s="280" t="s">
        <v>112</v>
      </c>
      <c r="U75" s="281">
        <v>0</v>
      </c>
      <c r="V75" s="279">
        <v>1</v>
      </c>
      <c r="W75" s="279" t="s">
        <v>383</v>
      </c>
      <c r="X75" s="280" t="s">
        <v>384</v>
      </c>
      <c r="Y75" s="280" t="s">
        <v>385</v>
      </c>
      <c r="Z75" s="280">
        <v>187</v>
      </c>
      <c r="AA75" s="280" t="s">
        <v>386</v>
      </c>
      <c r="AB75" s="282">
        <v>12</v>
      </c>
      <c r="AC75" s="279">
        <v>12</v>
      </c>
      <c r="AD75" s="278">
        <v>0.9</v>
      </c>
      <c r="AE75" s="320">
        <v>40000000</v>
      </c>
      <c r="AF75" s="321">
        <v>17293000</v>
      </c>
      <c r="AG75" s="709" t="s">
        <v>987</v>
      </c>
    </row>
    <row r="76" spans="1:33" ht="270.75">
      <c r="A76" s="443"/>
      <c r="B76" s="383"/>
      <c r="C76" s="383"/>
      <c r="D76" s="39" t="s">
        <v>311</v>
      </c>
      <c r="E76" s="37" t="s">
        <v>66</v>
      </c>
      <c r="F76" s="37" t="s">
        <v>68</v>
      </c>
      <c r="G76" s="37" t="s">
        <v>712</v>
      </c>
      <c r="H76" s="37" t="s">
        <v>113</v>
      </c>
      <c r="I76" s="38">
        <v>0</v>
      </c>
      <c r="J76" s="40">
        <v>1</v>
      </c>
      <c r="K76" s="39" t="s">
        <v>494</v>
      </c>
      <c r="L76" s="37" t="s">
        <v>715</v>
      </c>
      <c r="M76" s="443"/>
      <c r="N76" s="383"/>
      <c r="O76" s="383"/>
      <c r="P76" s="234" t="s">
        <v>311</v>
      </c>
      <c r="Q76" s="238" t="s">
        <v>66</v>
      </c>
      <c r="R76" s="238" t="s">
        <v>68</v>
      </c>
      <c r="S76" s="238" t="s">
        <v>712</v>
      </c>
      <c r="T76" s="238" t="s">
        <v>113</v>
      </c>
      <c r="U76" s="244">
        <v>0</v>
      </c>
      <c r="V76" s="242">
        <v>1</v>
      </c>
      <c r="W76" s="234" t="s">
        <v>494</v>
      </c>
      <c r="X76" s="238" t="s">
        <v>715</v>
      </c>
      <c r="Y76" s="238" t="s">
        <v>716</v>
      </c>
      <c r="Z76" s="238">
        <v>262</v>
      </c>
      <c r="AA76" s="92" t="s">
        <v>928</v>
      </c>
      <c r="AB76" s="243">
        <v>1</v>
      </c>
      <c r="AC76" s="251">
        <v>0.9</v>
      </c>
      <c r="AD76" s="258">
        <f>(AC76/AB76)*1</f>
        <v>0.9</v>
      </c>
      <c r="AE76" s="320"/>
      <c r="AF76" s="318"/>
      <c r="AG76" s="699" t="s">
        <v>988</v>
      </c>
    </row>
    <row r="77" spans="1:33" ht="15" customHeight="1">
      <c r="A77" s="443"/>
      <c r="B77" s="383"/>
      <c r="C77" s="383"/>
      <c r="D77" s="426" t="s">
        <v>312</v>
      </c>
      <c r="E77" s="370" t="s">
        <v>67</v>
      </c>
      <c r="F77" s="370" t="s">
        <v>69</v>
      </c>
      <c r="G77" s="370" t="s">
        <v>9</v>
      </c>
      <c r="H77" s="370" t="s">
        <v>114</v>
      </c>
      <c r="I77" s="457">
        <v>3</v>
      </c>
      <c r="J77" s="426">
        <v>10</v>
      </c>
      <c r="K77" s="426" t="s">
        <v>383</v>
      </c>
      <c r="L77" s="426" t="s">
        <v>384</v>
      </c>
      <c r="M77" s="443"/>
      <c r="N77" s="383"/>
      <c r="O77" s="383"/>
      <c r="P77" s="426" t="s">
        <v>312</v>
      </c>
      <c r="Q77" s="370" t="s">
        <v>67</v>
      </c>
      <c r="R77" s="370" t="s">
        <v>69</v>
      </c>
      <c r="S77" s="370" t="s">
        <v>9</v>
      </c>
      <c r="T77" s="370" t="s">
        <v>114</v>
      </c>
      <c r="U77" s="457">
        <v>3</v>
      </c>
      <c r="V77" s="426">
        <v>10</v>
      </c>
      <c r="W77" s="426" t="s">
        <v>383</v>
      </c>
      <c r="X77" s="426" t="s">
        <v>384</v>
      </c>
      <c r="Y77" s="426" t="s">
        <v>385</v>
      </c>
      <c r="Z77" s="426">
        <v>187</v>
      </c>
      <c r="AA77" s="426" t="s">
        <v>386</v>
      </c>
      <c r="AB77" s="372">
        <v>4</v>
      </c>
      <c r="AC77" s="497">
        <v>1</v>
      </c>
      <c r="AD77" s="507">
        <f>(AC77/AB77)*1</f>
        <v>0.25</v>
      </c>
      <c r="AE77" s="570">
        <v>40000000</v>
      </c>
      <c r="AF77" s="673">
        <v>17293000</v>
      </c>
      <c r="AG77" s="702" t="s">
        <v>989</v>
      </c>
    </row>
    <row r="78" spans="1:33" ht="15.75" thickBot="1">
      <c r="A78" s="444"/>
      <c r="B78" s="384"/>
      <c r="C78" s="384"/>
      <c r="D78" s="426"/>
      <c r="E78" s="370"/>
      <c r="F78" s="370"/>
      <c r="G78" s="370"/>
      <c r="H78" s="370"/>
      <c r="I78" s="457"/>
      <c r="J78" s="426"/>
      <c r="K78" s="426"/>
      <c r="L78" s="426"/>
      <c r="M78" s="444"/>
      <c r="N78" s="384"/>
      <c r="O78" s="384"/>
      <c r="P78" s="426"/>
      <c r="Q78" s="370"/>
      <c r="R78" s="370"/>
      <c r="S78" s="370"/>
      <c r="T78" s="370"/>
      <c r="U78" s="457"/>
      <c r="V78" s="426"/>
      <c r="W78" s="426"/>
      <c r="X78" s="426"/>
      <c r="Y78" s="426"/>
      <c r="Z78" s="426"/>
      <c r="AA78" s="426"/>
      <c r="AB78" s="374"/>
      <c r="AC78" s="497"/>
      <c r="AD78" s="508"/>
      <c r="AE78" s="572"/>
      <c r="AF78" s="675"/>
      <c r="AG78" s="702"/>
    </row>
    <row r="79" spans="1:33" ht="150">
      <c r="A79" s="629" t="s">
        <v>721</v>
      </c>
      <c r="B79" s="551" t="s">
        <v>164</v>
      </c>
      <c r="C79" s="551" t="s">
        <v>70</v>
      </c>
      <c r="D79" s="170" t="s">
        <v>313</v>
      </c>
      <c r="E79" s="230" t="s">
        <v>71</v>
      </c>
      <c r="F79" s="230" t="s">
        <v>72</v>
      </c>
      <c r="G79" s="230" t="s">
        <v>105</v>
      </c>
      <c r="H79" s="230" t="s">
        <v>115</v>
      </c>
      <c r="I79" s="143">
        <v>5</v>
      </c>
      <c r="J79" s="143">
        <v>12</v>
      </c>
      <c r="K79" s="143" t="s">
        <v>383</v>
      </c>
      <c r="L79" s="143" t="s">
        <v>384</v>
      </c>
      <c r="M79" s="629" t="s">
        <v>721</v>
      </c>
      <c r="N79" s="551" t="s">
        <v>164</v>
      </c>
      <c r="O79" s="551" t="s">
        <v>70</v>
      </c>
      <c r="P79" s="254" t="s">
        <v>313</v>
      </c>
      <c r="Q79" s="269" t="s">
        <v>71</v>
      </c>
      <c r="R79" s="269" t="s">
        <v>72</v>
      </c>
      <c r="S79" s="269" t="s">
        <v>105</v>
      </c>
      <c r="T79" s="269" t="s">
        <v>115</v>
      </c>
      <c r="U79" s="267">
        <v>5</v>
      </c>
      <c r="V79" s="267">
        <v>12</v>
      </c>
      <c r="W79" s="267" t="s">
        <v>383</v>
      </c>
      <c r="X79" s="267" t="s">
        <v>384</v>
      </c>
      <c r="Y79" s="267" t="s">
        <v>385</v>
      </c>
      <c r="Z79" s="248">
        <v>187</v>
      </c>
      <c r="AA79" s="267" t="s">
        <v>386</v>
      </c>
      <c r="AB79" s="32">
        <v>12</v>
      </c>
      <c r="AC79" s="255">
        <v>12</v>
      </c>
      <c r="AD79" s="229">
        <v>0.9</v>
      </c>
      <c r="AE79" s="570">
        <v>40000000</v>
      </c>
      <c r="AF79" s="570">
        <v>17293000</v>
      </c>
      <c r="AG79" s="697" t="s">
        <v>990</v>
      </c>
    </row>
    <row r="80" spans="1:33" ht="255">
      <c r="A80" s="630"/>
      <c r="B80" s="489"/>
      <c r="C80" s="489"/>
      <c r="D80" s="145" t="s">
        <v>314</v>
      </c>
      <c r="E80" s="143" t="s">
        <v>74</v>
      </c>
      <c r="F80" s="143" t="s">
        <v>78</v>
      </c>
      <c r="G80" s="143" t="s">
        <v>106</v>
      </c>
      <c r="H80" s="143" t="s">
        <v>121</v>
      </c>
      <c r="I80" s="143">
        <v>2</v>
      </c>
      <c r="J80" s="143">
        <v>13</v>
      </c>
      <c r="K80" s="143" t="s">
        <v>383</v>
      </c>
      <c r="L80" s="143" t="s">
        <v>384</v>
      </c>
      <c r="M80" s="630"/>
      <c r="N80" s="489"/>
      <c r="O80" s="489"/>
      <c r="P80" s="248" t="s">
        <v>314</v>
      </c>
      <c r="Q80" s="267" t="s">
        <v>74</v>
      </c>
      <c r="R80" s="267" t="s">
        <v>78</v>
      </c>
      <c r="S80" s="267" t="s">
        <v>106</v>
      </c>
      <c r="T80" s="267" t="s">
        <v>121</v>
      </c>
      <c r="U80" s="267">
        <v>2</v>
      </c>
      <c r="V80" s="267">
        <v>13</v>
      </c>
      <c r="W80" s="267" t="s">
        <v>383</v>
      </c>
      <c r="X80" s="267" t="s">
        <v>384</v>
      </c>
      <c r="Y80" s="267" t="s">
        <v>385</v>
      </c>
      <c r="Z80" s="248">
        <v>187</v>
      </c>
      <c r="AA80" s="267" t="s">
        <v>386</v>
      </c>
      <c r="AB80" s="244">
        <v>13</v>
      </c>
      <c r="AC80" s="255">
        <v>13</v>
      </c>
      <c r="AD80" s="229">
        <v>0.9</v>
      </c>
      <c r="AE80" s="571"/>
      <c r="AF80" s="571"/>
      <c r="AG80" s="709" t="s">
        <v>993</v>
      </c>
    </row>
    <row r="81" spans="1:33" ht="240">
      <c r="A81" s="630"/>
      <c r="B81" s="489"/>
      <c r="C81" s="489"/>
      <c r="D81" s="145" t="s">
        <v>315</v>
      </c>
      <c r="E81" s="143" t="s">
        <v>75</v>
      </c>
      <c r="F81" s="143" t="s">
        <v>76</v>
      </c>
      <c r="G81" s="143" t="s">
        <v>107</v>
      </c>
      <c r="H81" s="143" t="s">
        <v>121</v>
      </c>
      <c r="I81" s="143">
        <v>12</v>
      </c>
      <c r="J81" s="143">
        <v>13</v>
      </c>
      <c r="K81" s="143" t="s">
        <v>383</v>
      </c>
      <c r="L81" s="143" t="s">
        <v>384</v>
      </c>
      <c r="M81" s="630"/>
      <c r="N81" s="489"/>
      <c r="O81" s="489"/>
      <c r="P81" s="248" t="s">
        <v>315</v>
      </c>
      <c r="Q81" s="267" t="s">
        <v>75</v>
      </c>
      <c r="R81" s="267" t="s">
        <v>76</v>
      </c>
      <c r="S81" s="267" t="s">
        <v>107</v>
      </c>
      <c r="T81" s="267" t="s">
        <v>121</v>
      </c>
      <c r="U81" s="267">
        <v>12</v>
      </c>
      <c r="V81" s="267">
        <v>13</v>
      </c>
      <c r="W81" s="267" t="s">
        <v>383</v>
      </c>
      <c r="X81" s="267" t="s">
        <v>384</v>
      </c>
      <c r="Y81" s="267" t="s">
        <v>385</v>
      </c>
      <c r="Z81" s="248">
        <v>187</v>
      </c>
      <c r="AA81" s="267" t="s">
        <v>386</v>
      </c>
      <c r="AB81" s="244">
        <v>12</v>
      </c>
      <c r="AC81" s="255">
        <v>12</v>
      </c>
      <c r="AD81" s="229">
        <v>0.85</v>
      </c>
      <c r="AE81" s="571"/>
      <c r="AF81" s="571"/>
      <c r="AG81" s="709" t="s">
        <v>929</v>
      </c>
    </row>
    <row r="82" spans="1:33" ht="255.75" customHeight="1" thickBot="1">
      <c r="A82" s="631"/>
      <c r="B82" s="552"/>
      <c r="C82" s="552"/>
      <c r="D82" s="167" t="s">
        <v>316</v>
      </c>
      <c r="E82" s="169" t="s">
        <v>73</v>
      </c>
      <c r="F82" s="169" t="s">
        <v>77</v>
      </c>
      <c r="G82" s="169" t="s">
        <v>107</v>
      </c>
      <c r="H82" s="169" t="s">
        <v>121</v>
      </c>
      <c r="I82" s="143">
        <v>0</v>
      </c>
      <c r="J82" s="143">
        <v>13</v>
      </c>
      <c r="K82" s="143" t="s">
        <v>383</v>
      </c>
      <c r="L82" s="143" t="s">
        <v>384</v>
      </c>
      <c r="M82" s="631"/>
      <c r="N82" s="552"/>
      <c r="O82" s="552"/>
      <c r="P82" s="167" t="s">
        <v>316</v>
      </c>
      <c r="Q82" s="169" t="s">
        <v>73</v>
      </c>
      <c r="R82" s="169" t="s">
        <v>77</v>
      </c>
      <c r="S82" s="169" t="s">
        <v>107</v>
      </c>
      <c r="T82" s="169" t="s">
        <v>121</v>
      </c>
      <c r="U82" s="267">
        <v>0</v>
      </c>
      <c r="V82" s="267">
        <v>13</v>
      </c>
      <c r="W82" s="267" t="s">
        <v>383</v>
      </c>
      <c r="X82" s="267" t="s">
        <v>384</v>
      </c>
      <c r="Y82" s="267" t="s">
        <v>385</v>
      </c>
      <c r="Z82" s="248">
        <v>187</v>
      </c>
      <c r="AA82" s="267" t="s">
        <v>386</v>
      </c>
      <c r="AB82" s="65">
        <v>13</v>
      </c>
      <c r="AC82" s="255">
        <v>13</v>
      </c>
      <c r="AD82" s="256">
        <v>0.85</v>
      </c>
      <c r="AE82" s="572"/>
      <c r="AF82" s="572"/>
      <c r="AG82" s="709" t="s">
        <v>994</v>
      </c>
    </row>
  </sheetData>
  <mergeCells count="564">
    <mergeCell ref="AE77:AE78"/>
    <mergeCell ref="AE79:AE82"/>
    <mergeCell ref="AF5:AF6"/>
    <mergeCell ref="AF11:AF12"/>
    <mergeCell ref="AF13:AF14"/>
    <mergeCell ref="AF18:AF19"/>
    <mergeCell ref="AF21:AF22"/>
    <mergeCell ref="AF33:AF34"/>
    <mergeCell ref="AF40:AF41"/>
    <mergeCell ref="AF42:AF43"/>
    <mergeCell ref="AF52:AF53"/>
    <mergeCell ref="AF56:AF59"/>
    <mergeCell ref="AF61:AF65"/>
    <mergeCell ref="AF66:AF68"/>
    <mergeCell ref="AF69:AF74"/>
    <mergeCell ref="AF77:AF78"/>
    <mergeCell ref="AF79:AF82"/>
    <mergeCell ref="AE1:AE2"/>
    <mergeCell ref="AF1:AF2"/>
    <mergeCell ref="AE5:AE6"/>
    <mergeCell ref="AE11:AE12"/>
    <mergeCell ref="AE13:AE14"/>
    <mergeCell ref="AE18:AE19"/>
    <mergeCell ref="AE21:AE22"/>
    <mergeCell ref="AE33:AE34"/>
    <mergeCell ref="AD66:AD68"/>
    <mergeCell ref="AE61:AE65"/>
    <mergeCell ref="AE66:AE68"/>
    <mergeCell ref="AG3:AG4"/>
    <mergeCell ref="AC77:AC78"/>
    <mergeCell ref="AD77:AD78"/>
    <mergeCell ref="AG77:AG78"/>
    <mergeCell ref="M79:M82"/>
    <mergeCell ref="N79:N82"/>
    <mergeCell ref="O79:O82"/>
    <mergeCell ref="M75:M78"/>
    <mergeCell ref="N75:N78"/>
    <mergeCell ref="O75:O78"/>
    <mergeCell ref="W77:W78"/>
    <mergeCell ref="X77:X78"/>
    <mergeCell ref="Y77:Y78"/>
    <mergeCell ref="Z77:Z78"/>
    <mergeCell ref="AA77:AA78"/>
    <mergeCell ref="AB77:AB78"/>
    <mergeCell ref="AC72:AC73"/>
    <mergeCell ref="AD72:AD73"/>
    <mergeCell ref="AG72:AG73"/>
    <mergeCell ref="O73:O74"/>
    <mergeCell ref="R73:R74"/>
    <mergeCell ref="S73:S74"/>
    <mergeCell ref="T73:T74"/>
    <mergeCell ref="AB66:AB68"/>
    <mergeCell ref="AG66:AG68"/>
    <mergeCell ref="M69:M74"/>
    <mergeCell ref="N69:N74"/>
    <mergeCell ref="S69:S71"/>
    <mergeCell ref="T69:T71"/>
    <mergeCell ref="U69:U71"/>
    <mergeCell ref="W69:W71"/>
    <mergeCell ref="X69:X71"/>
    <mergeCell ref="Y69:Y71"/>
    <mergeCell ref="Z69:Z71"/>
    <mergeCell ref="AA69:AA71"/>
    <mergeCell ref="AB69:AB71"/>
    <mergeCell ref="AC69:AC71"/>
    <mergeCell ref="AD69:AD71"/>
    <mergeCell ref="AG69:AG71"/>
    <mergeCell ref="W72:W74"/>
    <mergeCell ref="X72:X74"/>
    <mergeCell ref="Y72:Y74"/>
    <mergeCell ref="Z72:Z74"/>
    <mergeCell ref="AA72:AA74"/>
    <mergeCell ref="AB72:AB73"/>
    <mergeCell ref="AC66:AC68"/>
    <mergeCell ref="AE69:AE74"/>
    <mergeCell ref="W61:W65"/>
    <mergeCell ref="X61:X65"/>
    <mergeCell ref="Y61:Y65"/>
    <mergeCell ref="Z61:Z65"/>
    <mergeCell ref="V66:V68"/>
    <mergeCell ref="R66:R68"/>
    <mergeCell ref="S66:S68"/>
    <mergeCell ref="T66:T68"/>
    <mergeCell ref="AA61:AA65"/>
    <mergeCell ref="W66:W68"/>
    <mergeCell ref="X66:X68"/>
    <mergeCell ref="Y66:Y68"/>
    <mergeCell ref="Z66:Z68"/>
    <mergeCell ref="AA66:AA68"/>
    <mergeCell ref="AA52:AA53"/>
    <mergeCell ref="AB52:AB53"/>
    <mergeCell ref="AC52:AC53"/>
    <mergeCell ref="AD52:AD53"/>
    <mergeCell ref="AG52:AG53"/>
    <mergeCell ref="Z56:Z57"/>
    <mergeCell ref="AA56:AA57"/>
    <mergeCell ref="AB56:AB57"/>
    <mergeCell ref="AC56:AC57"/>
    <mergeCell ref="AD56:AD57"/>
    <mergeCell ref="AE52:AE53"/>
    <mergeCell ref="AE56:AE59"/>
    <mergeCell ref="V56:V57"/>
    <mergeCell ref="W56:W57"/>
    <mergeCell ref="X56:X57"/>
    <mergeCell ref="Y56:Y57"/>
    <mergeCell ref="P56:P57"/>
    <mergeCell ref="Q56:Q57"/>
    <mergeCell ref="R56:R57"/>
    <mergeCell ref="AG56:AG59"/>
    <mergeCell ref="P58:P59"/>
    <mergeCell ref="Q58:Q59"/>
    <mergeCell ref="W58:W59"/>
    <mergeCell ref="X58:X59"/>
    <mergeCell ref="Y58:Y59"/>
    <mergeCell ref="Z58:Z59"/>
    <mergeCell ref="AA58:AA59"/>
    <mergeCell ref="AB47:AB48"/>
    <mergeCell ref="AC47:AC48"/>
    <mergeCell ref="AD47:AD48"/>
    <mergeCell ref="P49:P50"/>
    <mergeCell ref="Q49:Q50"/>
    <mergeCell ref="W49:W50"/>
    <mergeCell ref="X49:X50"/>
    <mergeCell ref="Y49:Y50"/>
    <mergeCell ref="Z49:Z50"/>
    <mergeCell ref="W44:W45"/>
    <mergeCell ref="X44:X45"/>
    <mergeCell ref="Y44:Y45"/>
    <mergeCell ref="Z44:Z45"/>
    <mergeCell ref="N47:N55"/>
    <mergeCell ref="O47:O55"/>
    <mergeCell ref="S47:S48"/>
    <mergeCell ref="T47:T48"/>
    <mergeCell ref="U47:U48"/>
    <mergeCell ref="V47:V48"/>
    <mergeCell ref="W47:W48"/>
    <mergeCell ref="X47:X48"/>
    <mergeCell ref="P51:P53"/>
    <mergeCell ref="Q51:Q53"/>
    <mergeCell ref="W52:W53"/>
    <mergeCell ref="X52:X53"/>
    <mergeCell ref="Y52:Y53"/>
    <mergeCell ref="Z52:Z53"/>
    <mergeCell ref="R47:R48"/>
    <mergeCell ref="P47:P48"/>
    <mergeCell ref="W40:W41"/>
    <mergeCell ref="V42:V43"/>
    <mergeCell ref="S42:S43"/>
    <mergeCell ref="T42:T43"/>
    <mergeCell ref="U42:U43"/>
    <mergeCell ref="S33:S34"/>
    <mergeCell ref="T33:T34"/>
    <mergeCell ref="AG40:AG41"/>
    <mergeCell ref="Z42:Z43"/>
    <mergeCell ref="AA42:AA43"/>
    <mergeCell ref="AB42:AB43"/>
    <mergeCell ref="AC42:AC43"/>
    <mergeCell ref="AD42:AD43"/>
    <mergeCell ref="AG42:AG43"/>
    <mergeCell ref="X40:X41"/>
    <mergeCell ref="Y40:Y41"/>
    <mergeCell ref="Z40:Z41"/>
    <mergeCell ref="AA40:AA41"/>
    <mergeCell ref="AB40:AB41"/>
    <mergeCell ref="AC40:AC41"/>
    <mergeCell ref="AD40:AD41"/>
    <mergeCell ref="AE40:AE41"/>
    <mergeCell ref="AE42:AE43"/>
    <mergeCell ref="W32:W34"/>
    <mergeCell ref="X33:X34"/>
    <mergeCell ref="Y33:Y34"/>
    <mergeCell ref="Z33:Z34"/>
    <mergeCell ref="AA33:AA34"/>
    <mergeCell ref="AD33:AD34"/>
    <mergeCell ref="AG33:AG34"/>
    <mergeCell ref="P38:P39"/>
    <mergeCell ref="Q38:Q39"/>
    <mergeCell ref="W38:W39"/>
    <mergeCell ref="U33:U34"/>
    <mergeCell ref="V33:V34"/>
    <mergeCell ref="W21:W22"/>
    <mergeCell ref="X21:X22"/>
    <mergeCell ref="Y21:Y22"/>
    <mergeCell ref="Z21:Z22"/>
    <mergeCell ref="AA21:AA22"/>
    <mergeCell ref="AB21:AB22"/>
    <mergeCell ref="AC21:AC22"/>
    <mergeCell ref="AD21:AD22"/>
    <mergeCell ref="AG21:AG22"/>
    <mergeCell ref="W18:W20"/>
    <mergeCell ref="X18:X20"/>
    <mergeCell ref="Y18:Y19"/>
    <mergeCell ref="Z18:Z19"/>
    <mergeCell ref="AA18:AA19"/>
    <mergeCell ref="AB18:AB19"/>
    <mergeCell ref="AC18:AC19"/>
    <mergeCell ref="AD18:AD19"/>
    <mergeCell ref="AG18:AG19"/>
    <mergeCell ref="AB13:AB14"/>
    <mergeCell ref="AC13:AC14"/>
    <mergeCell ref="AD13:AD15"/>
    <mergeCell ref="AG9:AG10"/>
    <mergeCell ref="P11:P12"/>
    <mergeCell ref="Q11:Q12"/>
    <mergeCell ref="W11:W12"/>
    <mergeCell ref="X11:X12"/>
    <mergeCell ref="Y11:Y12"/>
    <mergeCell ref="Z11:Z12"/>
    <mergeCell ref="AA11:AA12"/>
    <mergeCell ref="AG11:AG12"/>
    <mergeCell ref="S13:S15"/>
    <mergeCell ref="T13:T15"/>
    <mergeCell ref="U13:U15"/>
    <mergeCell ref="AG13:AG14"/>
    <mergeCell ref="V13:V15"/>
    <mergeCell ref="W13:W15"/>
    <mergeCell ref="X13:X15"/>
    <mergeCell ref="Y13:Y14"/>
    <mergeCell ref="Z13:Z14"/>
    <mergeCell ref="AA13:AA14"/>
    <mergeCell ref="AC5:AC6"/>
    <mergeCell ref="AD5:AD6"/>
    <mergeCell ref="AG5:AG6"/>
    <mergeCell ref="P7:P8"/>
    <mergeCell ref="Q7:Q8"/>
    <mergeCell ref="S7:S8"/>
    <mergeCell ref="T7:T8"/>
    <mergeCell ref="U7:U8"/>
    <mergeCell ref="V7:V8"/>
    <mergeCell ref="W7:W8"/>
    <mergeCell ref="X7:X8"/>
    <mergeCell ref="Y7:Y8"/>
    <mergeCell ref="Z7:Z8"/>
    <mergeCell ref="AA7:AA8"/>
    <mergeCell ref="AD7:AD8"/>
    <mergeCell ref="R7:R8"/>
    <mergeCell ref="AG1:AG2"/>
    <mergeCell ref="M3:M60"/>
    <mergeCell ref="N3:N17"/>
    <mergeCell ref="O3:O17"/>
    <mergeCell ref="S3:S4"/>
    <mergeCell ref="T3:T4"/>
    <mergeCell ref="U3:U4"/>
    <mergeCell ref="V3:V4"/>
    <mergeCell ref="W3:W4"/>
    <mergeCell ref="X3:X4"/>
    <mergeCell ref="Y3:Y4"/>
    <mergeCell ref="Z3:Z4"/>
    <mergeCell ref="AA3:AA4"/>
    <mergeCell ref="AB3:AB4"/>
    <mergeCell ref="AC3:AC4"/>
    <mergeCell ref="AD3:AD4"/>
    <mergeCell ref="W5:W6"/>
    <mergeCell ref="X5:X6"/>
    <mergeCell ref="Y5:Y6"/>
    <mergeCell ref="Z5:Z6"/>
    <mergeCell ref="AA5:AA6"/>
    <mergeCell ref="AB5:AB6"/>
    <mergeCell ref="W1:W2"/>
    <mergeCell ref="X1:X2"/>
    <mergeCell ref="Y1:Y2"/>
    <mergeCell ref="Z1:Z2"/>
    <mergeCell ref="AA1:AA2"/>
    <mergeCell ref="AB1:AB2"/>
    <mergeCell ref="AC1:AC2"/>
    <mergeCell ref="AD1:AD2"/>
    <mergeCell ref="A79:A82"/>
    <mergeCell ref="B79:B82"/>
    <mergeCell ref="C79:C82"/>
    <mergeCell ref="P77:P78"/>
    <mergeCell ref="Q77:Q78"/>
    <mergeCell ref="R77:R78"/>
    <mergeCell ref="G77:G78"/>
    <mergeCell ref="H77:H78"/>
    <mergeCell ref="I77:I78"/>
    <mergeCell ref="J77:J78"/>
    <mergeCell ref="K77:K78"/>
    <mergeCell ref="L77:L78"/>
    <mergeCell ref="A75:A78"/>
    <mergeCell ref="B75:B78"/>
    <mergeCell ref="C75:C78"/>
    <mergeCell ref="D77:D78"/>
    <mergeCell ref="E77:E78"/>
    <mergeCell ref="F77:F78"/>
    <mergeCell ref="C73:C74"/>
    <mergeCell ref="F73:F74"/>
    <mergeCell ref="G73:G74"/>
    <mergeCell ref="H73:H74"/>
    <mergeCell ref="I73:I74"/>
    <mergeCell ref="J73:J74"/>
    <mergeCell ref="K72:K74"/>
    <mergeCell ref="L72:L74"/>
    <mergeCell ref="S77:S78"/>
    <mergeCell ref="T77:T78"/>
    <mergeCell ref="U77:U78"/>
    <mergeCell ref="V77:V78"/>
    <mergeCell ref="R69:R71"/>
    <mergeCell ref="V69:V71"/>
    <mergeCell ref="L69:L71"/>
    <mergeCell ref="O69:O71"/>
    <mergeCell ref="P69:P71"/>
    <mergeCell ref="Q69:Q71"/>
    <mergeCell ref="U73:U74"/>
    <mergeCell ref="V73:V74"/>
    <mergeCell ref="A69:A74"/>
    <mergeCell ref="B69:B74"/>
    <mergeCell ref="C69:C71"/>
    <mergeCell ref="D69:D71"/>
    <mergeCell ref="E69:E71"/>
    <mergeCell ref="L66:L68"/>
    <mergeCell ref="P66:P68"/>
    <mergeCell ref="Q66:Q68"/>
    <mergeCell ref="A61:A68"/>
    <mergeCell ref="B61:B68"/>
    <mergeCell ref="C61:C68"/>
    <mergeCell ref="F69:F71"/>
    <mergeCell ref="G69:G71"/>
    <mergeCell ref="H69:H71"/>
    <mergeCell ref="I69:I71"/>
    <mergeCell ref="J69:J71"/>
    <mergeCell ref="K69:K71"/>
    <mergeCell ref="D64:D65"/>
    <mergeCell ref="E64:E65"/>
    <mergeCell ref="D66:D68"/>
    <mergeCell ref="E66:E68"/>
    <mergeCell ref="F66:F68"/>
    <mergeCell ref="G66:G68"/>
    <mergeCell ref="H66:H68"/>
    <mergeCell ref="I66:I68"/>
    <mergeCell ref="J66:J68"/>
    <mergeCell ref="L61:L65"/>
    <mergeCell ref="D61:D63"/>
    <mergeCell ref="E61:E63"/>
    <mergeCell ref="K61:K65"/>
    <mergeCell ref="K66:K68"/>
    <mergeCell ref="U66:U68"/>
    <mergeCell ref="D58:D59"/>
    <mergeCell ref="E58:E59"/>
    <mergeCell ref="K58:K59"/>
    <mergeCell ref="L58:L59"/>
    <mergeCell ref="N56:N60"/>
    <mergeCell ref="O56:O60"/>
    <mergeCell ref="S56:S57"/>
    <mergeCell ref="T56:T57"/>
    <mergeCell ref="U56:U57"/>
    <mergeCell ref="M61:M68"/>
    <mergeCell ref="N61:N68"/>
    <mergeCell ref="O61:O68"/>
    <mergeCell ref="P61:P63"/>
    <mergeCell ref="Q61:Q63"/>
    <mergeCell ref="P64:P65"/>
    <mergeCell ref="Q64:Q65"/>
    <mergeCell ref="I56:I57"/>
    <mergeCell ref="J56:J57"/>
    <mergeCell ref="K56:K57"/>
    <mergeCell ref="L56:L57"/>
    <mergeCell ref="T52:T53"/>
    <mergeCell ref="U52:U53"/>
    <mergeCell ref="V52:V53"/>
    <mergeCell ref="B56:B60"/>
    <mergeCell ref="C56:C60"/>
    <mergeCell ref="D56:D57"/>
    <mergeCell ref="E56:E57"/>
    <mergeCell ref="F56:F57"/>
    <mergeCell ref="G56:G57"/>
    <mergeCell ref="H56:H57"/>
    <mergeCell ref="R52:R53"/>
    <mergeCell ref="S52:S53"/>
    <mergeCell ref="H52:H53"/>
    <mergeCell ref="I52:I53"/>
    <mergeCell ref="J52:J53"/>
    <mergeCell ref="K52:K53"/>
    <mergeCell ref="L52:L53"/>
    <mergeCell ref="B47:B55"/>
    <mergeCell ref="C47:C55"/>
    <mergeCell ref="Q47:Q48"/>
    <mergeCell ref="B44:B46"/>
    <mergeCell ref="C44:C46"/>
    <mergeCell ref="D44:D45"/>
    <mergeCell ref="E44:E45"/>
    <mergeCell ref="K44:K45"/>
    <mergeCell ref="L44:L45"/>
    <mergeCell ref="P42:P43"/>
    <mergeCell ref="Q42:Q43"/>
    <mergeCell ref="R42:R43"/>
    <mergeCell ref="B27:B43"/>
    <mergeCell ref="C27:C43"/>
    <mergeCell ref="N44:N46"/>
    <mergeCell ref="O44:O46"/>
    <mergeCell ref="P44:P45"/>
    <mergeCell ref="Q44:Q45"/>
    <mergeCell ref="D40:D41"/>
    <mergeCell ref="E40:E41"/>
    <mergeCell ref="N27:N43"/>
    <mergeCell ref="O27:O43"/>
    <mergeCell ref="P32:P34"/>
    <mergeCell ref="Q32:Q34"/>
    <mergeCell ref="D51:D53"/>
    <mergeCell ref="E51:E53"/>
    <mergeCell ref="F52:F53"/>
    <mergeCell ref="G52:G53"/>
    <mergeCell ref="F40:F41"/>
    <mergeCell ref="G40:G41"/>
    <mergeCell ref="H40:H41"/>
    <mergeCell ref="I40:I41"/>
    <mergeCell ref="R33:R34"/>
    <mergeCell ref="D49:D50"/>
    <mergeCell ref="E49:E50"/>
    <mergeCell ref="K49:K50"/>
    <mergeCell ref="L49:L50"/>
    <mergeCell ref="H47:H48"/>
    <mergeCell ref="I47:I48"/>
    <mergeCell ref="J47:J48"/>
    <mergeCell ref="K47:K48"/>
    <mergeCell ref="L47:L48"/>
    <mergeCell ref="D47:D48"/>
    <mergeCell ref="E47:E48"/>
    <mergeCell ref="F47:F48"/>
    <mergeCell ref="G47:G48"/>
    <mergeCell ref="V40:V41"/>
    <mergeCell ref="D42:D43"/>
    <mergeCell ref="E42:E43"/>
    <mergeCell ref="F42:F43"/>
    <mergeCell ref="G42:G43"/>
    <mergeCell ref="H42:H43"/>
    <mergeCell ref="I42:I43"/>
    <mergeCell ref="J42:J43"/>
    <mergeCell ref="P40:P41"/>
    <mergeCell ref="Q40:Q41"/>
    <mergeCell ref="R40:R41"/>
    <mergeCell ref="S40:S41"/>
    <mergeCell ref="T40:T41"/>
    <mergeCell ref="U40:U41"/>
    <mergeCell ref="J40:J41"/>
    <mergeCell ref="K40:K41"/>
    <mergeCell ref="L40:L41"/>
    <mergeCell ref="E21:E22"/>
    <mergeCell ref="D38:D39"/>
    <mergeCell ref="E38:E39"/>
    <mergeCell ref="K38:K39"/>
    <mergeCell ref="I33:I34"/>
    <mergeCell ref="J33:J34"/>
    <mergeCell ref="L33:L34"/>
    <mergeCell ref="D24:D25"/>
    <mergeCell ref="D32:D34"/>
    <mergeCell ref="E32:E34"/>
    <mergeCell ref="K32:K34"/>
    <mergeCell ref="F33:F34"/>
    <mergeCell ref="G33:G34"/>
    <mergeCell ref="H33:H34"/>
    <mergeCell ref="F21:F22"/>
    <mergeCell ref="G21:G22"/>
    <mergeCell ref="H21:H22"/>
    <mergeCell ref="I21:I22"/>
    <mergeCell ref="V21:V22"/>
    <mergeCell ref="Q21:Q22"/>
    <mergeCell ref="R21:R22"/>
    <mergeCell ref="S21:S22"/>
    <mergeCell ref="T21:T22"/>
    <mergeCell ref="U21:U22"/>
    <mergeCell ref="J21:J22"/>
    <mergeCell ref="K21:K22"/>
    <mergeCell ref="L21:L22"/>
    <mergeCell ref="N18:N26"/>
    <mergeCell ref="O18:O26"/>
    <mergeCell ref="P18:P20"/>
    <mergeCell ref="Q18:Q20"/>
    <mergeCell ref="R19:R20"/>
    <mergeCell ref="S19:S20"/>
    <mergeCell ref="T19:T20"/>
    <mergeCell ref="U19:U20"/>
    <mergeCell ref="V19:V20"/>
    <mergeCell ref="P21:P23"/>
    <mergeCell ref="P24:P25"/>
    <mergeCell ref="B18:B26"/>
    <mergeCell ref="C18:C26"/>
    <mergeCell ref="D18:D20"/>
    <mergeCell ref="E18:E20"/>
    <mergeCell ref="K18:K20"/>
    <mergeCell ref="L18:L20"/>
    <mergeCell ref="R13:R15"/>
    <mergeCell ref="J13:J15"/>
    <mergeCell ref="K13:K15"/>
    <mergeCell ref="L13:L15"/>
    <mergeCell ref="D13:D15"/>
    <mergeCell ref="E13:E15"/>
    <mergeCell ref="F13:F15"/>
    <mergeCell ref="G13:G15"/>
    <mergeCell ref="H13:H15"/>
    <mergeCell ref="I13:I15"/>
    <mergeCell ref="P13:P15"/>
    <mergeCell ref="Q13:Q15"/>
    <mergeCell ref="F19:F20"/>
    <mergeCell ref="G19:G20"/>
    <mergeCell ref="H19:H20"/>
    <mergeCell ref="I19:I20"/>
    <mergeCell ref="J19:J20"/>
    <mergeCell ref="D21:D23"/>
    <mergeCell ref="D11:D12"/>
    <mergeCell ref="E11:E12"/>
    <mergeCell ref="K11:K12"/>
    <mergeCell ref="L11:L12"/>
    <mergeCell ref="V5:V6"/>
    <mergeCell ref="D7:D8"/>
    <mergeCell ref="E7:E8"/>
    <mergeCell ref="F7:F8"/>
    <mergeCell ref="G7:G8"/>
    <mergeCell ref="H7:H8"/>
    <mergeCell ref="I7:I8"/>
    <mergeCell ref="J7:J8"/>
    <mergeCell ref="K7:K8"/>
    <mergeCell ref="L7:L8"/>
    <mergeCell ref="P5:P6"/>
    <mergeCell ref="Q5:Q6"/>
    <mergeCell ref="R5:R6"/>
    <mergeCell ref="S5:S6"/>
    <mergeCell ref="T5:T6"/>
    <mergeCell ref="U5:U6"/>
    <mergeCell ref="J5:J6"/>
    <mergeCell ref="K5:K6"/>
    <mergeCell ref="L5:L6"/>
    <mergeCell ref="D5:D6"/>
    <mergeCell ref="E5:E6"/>
    <mergeCell ref="S1:S2"/>
    <mergeCell ref="T1:T2"/>
    <mergeCell ref="F5:F6"/>
    <mergeCell ref="G5:G6"/>
    <mergeCell ref="H5:H6"/>
    <mergeCell ref="I5:I6"/>
    <mergeCell ref="P3:P4"/>
    <mergeCell ref="Q3:Q4"/>
    <mergeCell ref="R3:R4"/>
    <mergeCell ref="G3:G4"/>
    <mergeCell ref="H3:H4"/>
    <mergeCell ref="I3:I4"/>
    <mergeCell ref="J3:J4"/>
    <mergeCell ref="K3:K4"/>
    <mergeCell ref="L3:L4"/>
    <mergeCell ref="E1:E2"/>
    <mergeCell ref="F1:F2"/>
    <mergeCell ref="U1:U2"/>
    <mergeCell ref="V1:V2"/>
    <mergeCell ref="A3:A60"/>
    <mergeCell ref="B3:B17"/>
    <mergeCell ref="C3:C17"/>
    <mergeCell ref="D3:D4"/>
    <mergeCell ref="E3:E4"/>
    <mergeCell ref="F3:F4"/>
    <mergeCell ref="M1:M2"/>
    <mergeCell ref="N1:N2"/>
    <mergeCell ref="O1:O2"/>
    <mergeCell ref="P1:P2"/>
    <mergeCell ref="Q1:Q2"/>
    <mergeCell ref="R1:R2"/>
    <mergeCell ref="G1:G2"/>
    <mergeCell ref="H1:H2"/>
    <mergeCell ref="I1:I2"/>
    <mergeCell ref="J1:J2"/>
    <mergeCell ref="K1:K2"/>
    <mergeCell ref="L1:L2"/>
    <mergeCell ref="A1:A2"/>
    <mergeCell ref="B1:B2"/>
    <mergeCell ref="C1:C2"/>
    <mergeCell ref="D1:D2"/>
  </mergeCells>
  <conditionalFormatting sqref="AD1 AD5 AD16:AD18 AD21 AD49 AD58:AD60 AD51:AD52 AD24:AD33 AD9:AD13 AD44:AD46 AD54:AD56 AD3 AD75:AD82 AD69:AD72 AD35:AD42">
    <cfRule type="cellIs" dxfId="34" priority="47" operator="lessThanOrEqual">
      <formula>0.39</formula>
    </cfRule>
    <cfRule type="cellIs" dxfId="33" priority="48" operator="between">
      <formula>0.4</formula>
      <formula>0.59</formula>
    </cfRule>
    <cfRule type="cellIs" dxfId="32" priority="49" operator="between">
      <formula>0.6</formula>
      <formula>0.69</formula>
    </cfRule>
    <cfRule type="cellIs" dxfId="31" priority="50" operator="between">
      <formula>0.7</formula>
      <formula>0.79</formula>
    </cfRule>
    <cfRule type="cellIs" dxfId="30" priority="51" operator="greaterThan">
      <formula>0.8</formula>
    </cfRule>
  </conditionalFormatting>
  <conditionalFormatting sqref="AD23">
    <cfRule type="cellIs" dxfId="29" priority="42" operator="lessThanOrEqual">
      <formula>0.39</formula>
    </cfRule>
    <cfRule type="cellIs" dxfId="28" priority="43" operator="between">
      <formula>0.4</formula>
      <formula>0.59</formula>
    </cfRule>
    <cfRule type="cellIs" dxfId="27" priority="44" operator="between">
      <formula>0.6</formula>
      <formula>0.69</formula>
    </cfRule>
    <cfRule type="cellIs" dxfId="26" priority="45" operator="between">
      <formula>0.7</formula>
      <formula>0.79</formula>
    </cfRule>
    <cfRule type="cellIs" dxfId="25" priority="46" operator="greaterThan">
      <formula>0.8</formula>
    </cfRule>
  </conditionalFormatting>
  <conditionalFormatting sqref="AD50">
    <cfRule type="cellIs" dxfId="24" priority="37" operator="lessThanOrEqual">
      <formula>0.39</formula>
    </cfRule>
    <cfRule type="cellIs" dxfId="23" priority="38" operator="between">
      <formula>0.4</formula>
      <formula>0.59</formula>
    </cfRule>
    <cfRule type="cellIs" dxfId="22" priority="39" operator="between">
      <formula>0.6</formula>
      <formula>0.69</formula>
    </cfRule>
    <cfRule type="cellIs" dxfId="21" priority="40" operator="between">
      <formula>0.7</formula>
      <formula>0.79</formula>
    </cfRule>
    <cfRule type="cellIs" dxfId="20" priority="41" operator="greaterThan">
      <formula>0.8</formula>
    </cfRule>
  </conditionalFormatting>
  <conditionalFormatting sqref="AD47">
    <cfRule type="cellIs" dxfId="19" priority="32" operator="lessThanOrEqual">
      <formula>0.39</formula>
    </cfRule>
    <cfRule type="cellIs" dxfId="18" priority="33" operator="between">
      <formula>0.4</formula>
      <formula>0.59</formula>
    </cfRule>
    <cfRule type="cellIs" dxfId="17" priority="34" operator="between">
      <formula>0.6</formula>
      <formula>0.69</formula>
    </cfRule>
    <cfRule type="cellIs" dxfId="16" priority="35" operator="between">
      <formula>0.7</formula>
      <formula>0.79</formula>
    </cfRule>
    <cfRule type="cellIs" dxfId="15" priority="36" operator="greaterThan">
      <formula>0.8</formula>
    </cfRule>
  </conditionalFormatting>
  <conditionalFormatting sqref="AD7">
    <cfRule type="cellIs" dxfId="14" priority="27" operator="lessThanOrEqual">
      <formula>0.39</formula>
    </cfRule>
    <cfRule type="cellIs" dxfId="13" priority="28" operator="between">
      <formula>0.4</formula>
      <formula>0.59</formula>
    </cfRule>
    <cfRule type="cellIs" dxfId="12" priority="29" operator="between">
      <formula>0.6</formula>
      <formula>0.69</formula>
    </cfRule>
    <cfRule type="cellIs" dxfId="11" priority="30" operator="between">
      <formula>0.7</formula>
      <formula>0.79</formula>
    </cfRule>
    <cfRule type="cellIs" dxfId="10" priority="31" operator="greaterThan">
      <formula>0.8</formula>
    </cfRule>
  </conditionalFormatting>
  <conditionalFormatting sqref="AD61:AD68">
    <cfRule type="cellIs" dxfId="9" priority="22" operator="lessThanOrEqual">
      <formula>0.39</formula>
    </cfRule>
    <cfRule type="cellIs" dxfId="8" priority="23" operator="between">
      <formula>0.4</formula>
      <formula>0.59</formula>
    </cfRule>
    <cfRule type="cellIs" dxfId="7" priority="24" operator="between">
      <formula>0.6</formula>
      <formula>0.69</formula>
    </cfRule>
    <cfRule type="cellIs" dxfId="6" priority="25" operator="between">
      <formula>0.7</formula>
      <formula>0.79</formula>
    </cfRule>
    <cfRule type="cellIs" dxfId="5" priority="26" operator="greaterThanOrEqual">
      <formula>0.8</formula>
    </cfRule>
  </conditionalFormatting>
  <conditionalFormatting sqref="AD74">
    <cfRule type="cellIs" dxfId="4" priority="17" operator="lessThanOrEqual">
      <formula>0.39</formula>
    </cfRule>
    <cfRule type="cellIs" dxfId="3" priority="18" operator="between">
      <formula>0.4</formula>
      <formula>0.59</formula>
    </cfRule>
    <cfRule type="cellIs" dxfId="2" priority="19" operator="between">
      <formula>0.6</formula>
      <formula>0.69</formula>
    </cfRule>
    <cfRule type="cellIs" dxfId="1" priority="20" operator="between">
      <formula>0.7</formula>
      <formula>0.79</formula>
    </cfRule>
    <cfRule type="cellIs" dxfId="0" priority="21" operator="greaterThan">
      <formula>0.8</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2014</vt:lpstr>
      <vt:lpstr>2015</vt:lpstr>
      <vt:lpstr>2016</vt:lpstr>
      <vt:lpstr>2017</vt:lpstr>
      <vt:lpstr>2018</vt:lpstr>
      <vt:lpstr>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Laura</cp:lastModifiedBy>
  <dcterms:created xsi:type="dcterms:W3CDTF">2014-11-12T19:36:43Z</dcterms:created>
  <dcterms:modified xsi:type="dcterms:W3CDTF">2023-11-28T19:24:02Z</dcterms:modified>
</cp:coreProperties>
</file>