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SCAPACIDAD\2022\"/>
    </mc:Choice>
  </mc:AlternateContent>
  <xr:revisionPtr revIDLastSave="0" documentId="8_{8CED186F-A826-4B99-BEB2-05CF5001466C}" xr6:coauthVersionLast="47" xr6:coauthVersionMax="47" xr10:uidLastSave="{00000000-0000-0000-0000-000000000000}"/>
  <bookViews>
    <workbookView xWindow="20370" yWindow="-120" windowWidth="20730" windowHeight="11160" xr2:uid="{00000000-000D-0000-FFFF-FFFF00000000}"/>
  </bookViews>
  <sheets>
    <sheet name="PLAN DECENAL PC DISCAPACIDAD" sheetId="1" r:id="rId1"/>
    <sheet name="Hoja1" sheetId="3" r:id="rId2"/>
    <sheet name="SEMF 2016-2017-2018" sheetId="2" r:id="rId3"/>
  </sheets>
  <externalReferences>
    <externalReference r:id="rId4"/>
  </externalReferences>
  <definedNames>
    <definedName name="_xlnm._FilterDatabase" localSheetId="0" hidden="1">'PLAN DECENAL PC DISCAPACIDAD'!$AZ$1:$AZ$171</definedName>
    <definedName name="_xlnm.Print_Titles" localSheetId="0">'PLAN DECENAL PC DISCAPACIDAD'!$2:$4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H6" i="3"/>
  <c r="H5" i="3"/>
  <c r="H4" i="3"/>
  <c r="H8" i="3" s="1"/>
  <c r="H3" i="3"/>
  <c r="F8" i="3"/>
  <c r="E8" i="3"/>
  <c r="D8" i="3"/>
  <c r="C8" i="3"/>
  <c r="B8" i="3"/>
  <c r="W7" i="1"/>
  <c r="A1" i="3"/>
  <c r="AT12" i="2"/>
  <c r="AS12" i="2"/>
  <c r="AR12" i="2"/>
  <c r="AQ12" i="2"/>
  <c r="AP12" i="2"/>
  <c r="AU11" i="2"/>
  <c r="AU10" i="2"/>
  <c r="AU9" i="2"/>
  <c r="AU8" i="2"/>
  <c r="AU7" i="2"/>
  <c r="AU12" i="2" l="1"/>
  <c r="AN12" i="2" l="1"/>
  <c r="AM12" i="2"/>
  <c r="AL12" i="2"/>
  <c r="AK12" i="2"/>
  <c r="AJ12" i="2"/>
  <c r="AO11" i="2"/>
  <c r="AO10" i="2"/>
  <c r="AO9" i="2"/>
  <c r="AO8" i="2"/>
  <c r="AO7" i="2"/>
  <c r="AO12" i="2" l="1"/>
  <c r="AH12" i="2"/>
  <c r="AG12" i="2"/>
  <c r="AF12" i="2"/>
  <c r="AE12" i="2"/>
  <c r="AD12" i="2"/>
  <c r="AI11" i="2"/>
  <c r="AI10" i="2"/>
  <c r="AI9" i="2"/>
  <c r="AI8" i="2"/>
  <c r="AI7" i="2"/>
  <c r="AI12" i="2" l="1"/>
  <c r="AB12" i="2"/>
  <c r="AA12" i="2"/>
  <c r="Z12" i="2"/>
  <c r="Y12" i="2"/>
  <c r="X12" i="2"/>
  <c r="AC11" i="2"/>
  <c r="AC10" i="2"/>
  <c r="AC9" i="2"/>
  <c r="AC8" i="2"/>
  <c r="AC7" i="2"/>
  <c r="AC12" i="2" l="1"/>
  <c r="AH137" i="1"/>
  <c r="S95" i="1" l="1"/>
  <c r="S93" i="1"/>
  <c r="S81" i="1"/>
  <c r="S79" i="1"/>
  <c r="S78" i="1"/>
  <c r="S77" i="1"/>
  <c r="S76" i="1"/>
  <c r="S29" i="1"/>
  <c r="S23" i="1"/>
  <c r="S18" i="1"/>
  <c r="S17" i="1"/>
  <c r="L163" i="1"/>
  <c r="L162" i="1"/>
  <c r="L161" i="1"/>
  <c r="L160" i="1"/>
  <c r="L159" i="1"/>
  <c r="L158" i="1"/>
  <c r="L157" i="1"/>
  <c r="L156" i="1"/>
  <c r="L153" i="1"/>
  <c r="L152" i="1"/>
  <c r="L149" i="1"/>
  <c r="L148" i="1"/>
  <c r="L147" i="1"/>
  <c r="L146" i="1"/>
  <c r="L144" i="1"/>
  <c r="L143" i="1"/>
  <c r="L142" i="1"/>
  <c r="L141" i="1"/>
  <c r="L139" i="1"/>
  <c r="L138" i="1"/>
  <c r="L137" i="1"/>
  <c r="L136" i="1"/>
  <c r="L135" i="1"/>
  <c r="L134" i="1"/>
  <c r="L132" i="1"/>
  <c r="L130" i="1"/>
  <c r="L129" i="1"/>
  <c r="L127" i="1"/>
  <c r="L124" i="1"/>
  <c r="L122" i="1"/>
  <c r="L121" i="1"/>
  <c r="L118" i="1"/>
  <c r="L117" i="1"/>
  <c r="L115" i="1"/>
  <c r="L114" i="1"/>
  <c r="L113" i="1"/>
  <c r="L112" i="1"/>
  <c r="L110" i="1"/>
  <c r="L109" i="1"/>
  <c r="L108" i="1"/>
  <c r="L107" i="1"/>
  <c r="L105" i="1"/>
  <c r="L102" i="1"/>
  <c r="L101" i="1"/>
  <c r="L100" i="1"/>
  <c r="L99" i="1"/>
  <c r="L98" i="1"/>
  <c r="L97" i="1"/>
  <c r="L95" i="1"/>
  <c r="L93" i="1"/>
  <c r="L90" i="1"/>
  <c r="L89" i="1"/>
  <c r="L87" i="1"/>
  <c r="L86" i="1"/>
  <c r="L82" i="1"/>
  <c r="L81" i="1"/>
  <c r="L79" i="1"/>
  <c r="L78" i="1"/>
  <c r="L76" i="1"/>
  <c r="L75" i="1"/>
  <c r="L72" i="1"/>
  <c r="L70" i="1"/>
  <c r="L69" i="1"/>
  <c r="L64" i="1"/>
  <c r="L63" i="1"/>
  <c r="L62" i="1"/>
  <c r="L60" i="1"/>
  <c r="L59" i="1"/>
  <c r="L56" i="1"/>
  <c r="L55" i="1"/>
  <c r="L53" i="1"/>
  <c r="L48" i="1"/>
  <c r="L46" i="1"/>
  <c r="L45" i="1"/>
  <c r="L44" i="1"/>
  <c r="L7" i="1"/>
  <c r="L38" i="1"/>
  <c r="L35" i="1"/>
  <c r="AM65" i="1" l="1"/>
  <c r="V12" i="2" l="1"/>
  <c r="U12" i="2"/>
  <c r="T12" i="2"/>
  <c r="S12" i="2"/>
  <c r="R12" i="2"/>
  <c r="W12" i="2"/>
  <c r="O156" i="1"/>
  <c r="O134" i="1"/>
  <c r="O129" i="1"/>
  <c r="O119" i="1"/>
  <c r="O103" i="1"/>
  <c r="O91" i="1"/>
  <c r="O70" i="1"/>
  <c r="O54" i="1"/>
  <c r="O46" i="1"/>
  <c r="O44" i="1"/>
  <c r="L41" i="1"/>
  <c r="L40" i="1"/>
  <c r="O39" i="1"/>
  <c r="L36" i="1"/>
  <c r="O35" i="1"/>
  <c r="O33" i="1"/>
  <c r="L33" i="1"/>
  <c r="L32" i="1"/>
  <c r="L30" i="1"/>
  <c r="O29" i="1"/>
  <c r="L29" i="1"/>
  <c r="L28" i="1"/>
  <c r="L27" i="1"/>
  <c r="L25" i="1"/>
  <c r="L24" i="1"/>
  <c r="O23" i="1"/>
  <c r="L23" i="1"/>
  <c r="L22" i="1"/>
  <c r="L21" i="1"/>
  <c r="L20" i="1"/>
  <c r="L18" i="1"/>
  <c r="L17" i="1"/>
  <c r="O12" i="1"/>
  <c r="L11" i="1"/>
  <c r="L10" i="1"/>
  <c r="L9" i="1"/>
  <c r="L8" i="1"/>
  <c r="S7" i="1"/>
  <c r="S8" i="1"/>
  <c r="S9" i="1"/>
  <c r="S10" i="1"/>
  <c r="S12" i="1"/>
  <c r="S14" i="1"/>
  <c r="S20" i="1"/>
  <c r="S25" i="1"/>
  <c r="S32" i="1"/>
  <c r="S35" i="1"/>
  <c r="S41" i="1"/>
  <c r="S43" i="1"/>
  <c r="S45" i="1"/>
  <c r="S48" i="1"/>
  <c r="S55" i="1"/>
  <c r="S59" i="1"/>
  <c r="S62" i="1"/>
  <c r="S64" i="1"/>
  <c r="S67" i="1"/>
  <c r="S86" i="1"/>
  <c r="S87" i="1"/>
  <c r="S90" i="1"/>
  <c r="S99" i="1"/>
  <c r="S100" i="1"/>
  <c r="S102" i="1"/>
  <c r="S105" i="1"/>
  <c r="S107" i="1"/>
  <c r="S108" i="1"/>
  <c r="S109" i="1"/>
  <c r="S114" i="1"/>
  <c r="S115" i="1"/>
  <c r="S117" i="1"/>
  <c r="S118" i="1"/>
  <c r="S121" i="1"/>
  <c r="S122" i="1"/>
  <c r="S124" i="1"/>
  <c r="S126" i="1"/>
  <c r="S129" i="1"/>
  <c r="S130" i="1"/>
  <c r="S131" i="1"/>
  <c r="S132" i="1"/>
  <c r="S134" i="1"/>
  <c r="S136" i="1"/>
  <c r="S137" i="1"/>
  <c r="S142" i="1"/>
  <c r="S143" i="1"/>
  <c r="S146" i="1"/>
  <c r="S147" i="1"/>
  <c r="S149" i="1"/>
  <c r="S152" i="1"/>
  <c r="S156" i="1"/>
  <c r="S157" i="1"/>
  <c r="S158" i="1"/>
  <c r="S159" i="1"/>
  <c r="S161" i="1"/>
  <c r="K7" i="2"/>
  <c r="Q7" i="2"/>
  <c r="K8" i="2"/>
  <c r="Q8" i="2"/>
  <c r="K9" i="2"/>
  <c r="Q9" i="2"/>
  <c r="K10" i="2"/>
  <c r="Q10" i="2"/>
  <c r="K11" i="2"/>
  <c r="Q11" i="2"/>
  <c r="F12" i="2"/>
  <c r="G12" i="2"/>
  <c r="I12" i="2"/>
  <c r="J12" i="2"/>
  <c r="L12" i="2"/>
  <c r="M12" i="2"/>
  <c r="N12" i="2"/>
  <c r="O12" i="2"/>
  <c r="P12" i="2"/>
  <c r="K12" i="2" l="1"/>
  <c r="Q12" i="2"/>
</calcChain>
</file>

<file path=xl/sharedStrings.xml><?xml version="1.0" encoding="utf-8"?>
<sst xmlns="http://schemas.openxmlformats.org/spreadsheetml/2006/main" count="2306" uniqueCount="1812">
  <si>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</si>
  <si>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</si>
  <si>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</si>
  <si>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</si>
  <si>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</si>
  <si>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</si>
  <si>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</si>
  <si>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</si>
  <si>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</si>
  <si>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</si>
  <si>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</si>
  <si>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</si>
  <si>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</si>
  <si>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</si>
  <si>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</si>
  <si>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</si>
  <si>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</si>
  <si>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</si>
  <si>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</si>
  <si>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</si>
  <si>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</si>
  <si>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</si>
  <si>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</si>
  <si>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</si>
  <si>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</si>
  <si>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</si>
  <si>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</si>
  <si>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</si>
  <si>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</si>
  <si>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</si>
  <si>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</si>
  <si>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</si>
  <si>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</si>
  <si>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</si>
  <si>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</si>
  <si>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</si>
  <si>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</si>
  <si>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</si>
  <si>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</si>
  <si>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</si>
  <si>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</si>
  <si>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</si>
  <si>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</si>
  <si>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</si>
  <si>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</si>
  <si>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</si>
  <si>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</si>
  <si>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</si>
  <si>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</si>
  <si>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</si>
  <si>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</si>
  <si>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</si>
  <si>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</si>
  <si>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</si>
  <si>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Campañas para disminuir la homofobia y la discriminación por sexo, género o condición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</si>
  <si>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</si>
  <si>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</si>
  <si>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</si>
  <si>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</si>
  <si>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</si>
  <si>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</si>
  <si>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</si>
  <si>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</si>
  <si>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</si>
  <si>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</si>
  <si>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</si>
  <si>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</si>
  <si>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</si>
  <si>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</si>
  <si>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</si>
  <si>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</si>
  <si>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</si>
  <si>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</si>
  <si>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</si>
  <si>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</si>
  <si>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</si>
  <si>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</si>
  <si>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</si>
  <si>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</si>
  <si>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</si>
  <si>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</si>
  <si>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</si>
  <si>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</si>
  <si>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</si>
  <si>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</si>
  <si>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</si>
  <si>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</si>
  <si>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</si>
  <si>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</si>
  <si>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</si>
  <si>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</si>
  <si>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</si>
  <si>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</si>
  <si>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</si>
  <si>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</si>
  <si>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</si>
  <si>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</si>
  <si>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</si>
  <si>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</si>
  <si>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</si>
  <si>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</si>
  <si>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</si>
  <si>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</si>
  <si>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</si>
  <si>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</si>
  <si>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</si>
  <si>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</si>
  <si>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</si>
  <si>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</si>
  <si>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</si>
  <si>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</si>
  <si>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</si>
  <si>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</si>
  <si>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</si>
  <si>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</si>
  <si>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</si>
  <si>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</si>
  <si>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</si>
  <si>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</si>
  <si>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</si>
  <si>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</si>
  <si>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</si>
  <si>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</si>
  <si>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</si>
  <si>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</si>
  <si>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</si>
  <si>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</si>
  <si>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</si>
  <si>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</si>
  <si>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</si>
  <si>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</si>
  <si>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</si>
  <si>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</si>
  <si>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</si>
  <si>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</si>
  <si>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</si>
  <si>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</si>
  <si>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</si>
  <si>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</si>
  <si>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</si>
  <si>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</si>
  <si>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</si>
  <si>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</si>
  <si>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</si>
  <si>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</si>
  <si>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</si>
  <si>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</si>
  <si>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</si>
  <si>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</si>
  <si>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</si>
  <si>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</si>
  <si>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</si>
  <si>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</si>
  <si>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</si>
  <si>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</si>
  <si>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</si>
  <si>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</si>
  <si>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</si>
  <si>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</si>
  <si>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</si>
  <si>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</si>
  <si>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</si>
  <si>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</si>
  <si>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</si>
  <si>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</si>
  <si>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Trabajo digno y decente</t>
  </si>
  <si>
    <t>Creación de microempresas asociativas para las personas con discapacidad, cuidadores y sus familias</t>
  </si>
  <si>
    <t>Reporte de las microempresas asociativas y actas de creación y de los apoyos ofrecidos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</si>
  <si>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</si>
  <si>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</si>
  <si>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</si>
  <si>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</si>
  <si>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</si>
  <si>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</si>
  <si>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</si>
  <si>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</si>
  <si>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</si>
  <si>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</si>
  <si>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</si>
  <si>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</si>
  <si>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</si>
  <si>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</si>
  <si>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</si>
  <si>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</si>
  <si>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</si>
  <si>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</si>
  <si>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</si>
  <si>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</si>
  <si>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</si>
  <si>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</si>
  <si>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</si>
  <si>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</si>
  <si>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</si>
  <si>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</si>
  <si>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</si>
  <si>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</si>
  <si>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</si>
  <si>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</si>
  <si>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</si>
  <si>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Diseño e implementación de un programa de Rehabilitación Basada en Comunidad</t>
  </si>
  <si>
    <t>Reporte de los 12 municipios de la operacionalización de la estrategia RBC</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</si>
  <si>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</si>
  <si>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</si>
  <si>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</si>
  <si>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</si>
  <si>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Fortalecer las condiciones nutricionales para NNA en CD</t>
  </si>
  <si>
    <t>Desarrollar procesos de investigación para determinar las causas de los diferentes tipos de discapacidad</t>
  </si>
  <si>
    <t>Investigaciones realizadas</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</si>
  <si>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</si>
  <si>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</si>
  <si>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</si>
  <si>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</si>
  <si>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</si>
  <si>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</si>
  <si>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</si>
  <si>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</si>
  <si>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</si>
  <si>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</si>
  <si>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</si>
  <si>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</si>
  <si>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</si>
  <si>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</si>
  <si>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</si>
  <si>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</si>
  <si>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</si>
  <si>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</si>
  <si>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</si>
  <si>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</si>
  <si>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</si>
  <si>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</si>
  <si>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</si>
  <si>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</si>
  <si>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</si>
  <si>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</si>
  <si>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</si>
  <si>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</si>
  <si>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</si>
  <si>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</si>
  <si>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</si>
  <si>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</si>
  <si>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</si>
  <si>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</si>
  <si>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</si>
  <si>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</si>
  <si>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</si>
  <si>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</si>
  <si>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</si>
  <si>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</si>
  <si>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</si>
  <si>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</si>
  <si>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</si>
  <si>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</si>
  <si>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</si>
  <si>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</si>
  <si>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</si>
  <si>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</si>
  <si>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</si>
  <si>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</si>
  <si>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</si>
  <si>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</si>
  <si>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</si>
  <si>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</si>
  <si>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</si>
  <si>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</si>
  <si>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</si>
  <si>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</si>
  <si>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</si>
  <si>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</si>
  <si>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</si>
  <si>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</si>
  <si>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</si>
  <si>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</si>
  <si>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</si>
  <si>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</si>
  <si>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</si>
  <si>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</si>
  <si>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</si>
  <si>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</si>
  <si>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</si>
  <si>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</si>
  <si>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</si>
  <si>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</si>
  <si>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</si>
  <si>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</si>
  <si>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</si>
  <si>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</si>
  <si>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</si>
  <si>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</si>
  <si>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</si>
  <si>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</si>
  <si>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</si>
  <si>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</si>
  <si>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</si>
  <si>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</si>
  <si>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</si>
  <si>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</si>
  <si>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</si>
  <si>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</si>
  <si>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Fortalecer programas de adaptación curricular y los modelos de enseñanza  ya existentes para facilitar el aprendizaje y permanencia en la educación de las personas con discapacidad.</t>
  </si>
  <si>
    <t>Proyectos pedagogicos implementados, actas, informes técnicos</t>
  </si>
  <si>
    <t>Promover la accesibilidad a la educación superior</t>
  </si>
  <si>
    <t>Reporte de cobertura por parte de las IES y de la secretaría de educación departamental</t>
  </si>
  <si>
    <t>1 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</si>
  <si>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</si>
  <si>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</si>
  <si>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</si>
  <si>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</si>
  <si>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</si>
  <si>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</si>
  <si>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</si>
  <si>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</si>
  <si>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</si>
  <si>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</si>
  <si>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</si>
  <si>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</si>
  <si>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</si>
  <si>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</si>
  <si>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</si>
  <si>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</si>
  <si>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</si>
  <si>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</si>
  <si>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</si>
  <si>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</si>
  <si>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</si>
  <si>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</si>
  <si>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</si>
  <si>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Fortalecimiento de los Comités Municipales y Departamental de Discapacidad</t>
  </si>
  <si>
    <t>Línea 3.3 Capacidad sin Límites desde la Participación.</t>
  </si>
  <si>
    <t>Promoción y fortalecimiento de organizaciones de personas con discapacidad y sus familias</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</si>
  <si>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</si>
  <si>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</si>
  <si>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</si>
  <si>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</si>
  <si>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</si>
  <si>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</si>
  <si>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</si>
  <si>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</si>
  <si>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</si>
  <si>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</si>
  <si>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</si>
  <si>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</si>
  <si>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</si>
  <si>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</si>
  <si>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</si>
  <si>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</si>
  <si>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</si>
  <si>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</si>
  <si>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</si>
  <si>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</si>
  <si>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</si>
  <si>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</si>
  <si>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</si>
  <si>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</si>
  <si>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</si>
  <si>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</si>
  <si>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</si>
  <si>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</si>
  <si>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</si>
  <si>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</si>
  <si>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</si>
  <si>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</si>
  <si>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</si>
  <si>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</si>
  <si>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</si>
  <si>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</si>
  <si>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</si>
  <si>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</si>
  <si>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</si>
  <si>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</si>
  <si>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</si>
  <si>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</si>
  <si>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</si>
  <si>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</si>
  <si>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</si>
  <si>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</si>
  <si>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Estrategia para la erradicación del maltrato , la expoltación y el abuso sexual de PCD</t>
  </si>
  <si>
    <t>Programa para la protección de las mujeres gestantes</t>
  </si>
  <si>
    <t>Registro de participantes y reporte de los informes de protección</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</si>
  <si>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</si>
  <si>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</si>
  <si>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</si>
  <si>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</si>
  <si>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</si>
  <si>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</si>
  <si>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</si>
  <si>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</si>
  <si>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</si>
  <si>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</si>
  <si>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</si>
  <si>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</si>
  <si>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</si>
  <si>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</si>
  <si>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</si>
  <si>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</si>
  <si>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</si>
  <si>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</si>
  <si>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</si>
  <si>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</si>
  <si>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</si>
  <si>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</si>
  <si>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</si>
  <si>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</si>
  <si>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</si>
  <si>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</si>
  <si>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</si>
  <si>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</si>
  <si>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</si>
  <si>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Realizar seminarios, talleres donde se socializa la normatividad.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</si>
  <si>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</si>
  <si>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</si>
  <si>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</si>
  <si>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</si>
  <si>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</si>
  <si>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</si>
  <si>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</si>
  <si>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</si>
  <si>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</si>
  <si>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</si>
  <si>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</si>
  <si>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</si>
  <si>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</si>
  <si>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</si>
  <si>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</si>
  <si>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</si>
  <si>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</si>
  <si>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</si>
  <si>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</si>
  <si>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</si>
  <si>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</si>
  <si>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</si>
  <si>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Secretaría de Salud, Alcaldías, Secretaría de Familia., Comités Municipales</t>
  </si>
  <si>
    <t>Implementar programas de formación en el lenguaje en los diferentes ciclos vitales con discapacidad visual y auditiva.</t>
  </si>
  <si>
    <t>Registros actualizados de interpretes certificados</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</si>
  <si>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</si>
  <si>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</si>
  <si>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</si>
  <si>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</si>
  <si>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</si>
  <si>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</si>
  <si>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</si>
  <si>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</si>
  <si>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</si>
  <si>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</si>
  <si>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</si>
  <si>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</si>
  <si>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</si>
  <si>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</si>
  <si>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</si>
  <si>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</si>
  <si>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Proyectos y convenios firmados</t>
  </si>
  <si>
    <t>Diseñar y construir de manera concertada la malla de oferta institucional con los diferentes actores</t>
  </si>
  <si>
    <t>Documento técnico con la oferta institucional</t>
  </si>
  <si>
    <t>Oferta Institucional diseñada e implementada</t>
  </si>
  <si>
    <t xml:space="preserve">Línea 1.1. Capacidad sin Límites a través de  la  Gestión administrativa
</t>
  </si>
  <si>
    <t>Eje 1: 
Transformación de 
lo público</t>
  </si>
  <si>
    <t>LÍNEAS DE ACCIÓN</t>
  </si>
  <si>
    <t>EJES ESTRATÉGICOS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</si>
  <si>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</si>
  <si>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</si>
  <si>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</si>
  <si>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</si>
  <si>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</si>
  <si>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</si>
  <si>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</si>
  <si>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</si>
  <si>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</si>
  <si>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</si>
  <si>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</si>
  <si>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</si>
  <si>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</si>
  <si>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</si>
  <si>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</si>
  <si>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</si>
  <si>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</si>
  <si>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</si>
  <si>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</si>
  <si>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</si>
  <si>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</si>
  <si>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</si>
  <si>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</si>
  <si>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</si>
  <si>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</si>
  <si>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</si>
  <si>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</si>
  <si>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</si>
  <si>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</si>
  <si>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</si>
  <si>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</si>
  <si>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</si>
  <si>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</si>
  <si>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</si>
  <si>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</si>
  <si>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</si>
  <si>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</si>
  <si>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</si>
  <si>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</si>
  <si>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</si>
  <si>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</si>
  <si>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</si>
  <si>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</si>
  <si>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</si>
  <si>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</si>
  <si>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</si>
  <si>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</si>
  <si>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ESTRATEGIA PROPUESTA </t>
  </si>
  <si>
    <t xml:space="preserve">NOMBRE DEL INDICADOR </t>
  </si>
  <si>
    <t xml:space="preserve">MODOS DE VERIFICACION </t>
  </si>
  <si>
    <t xml:space="preserve">ACCIONES PROPUESTAS </t>
  </si>
  <si>
    <t>RESPONSABLE</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</si>
  <si>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</si>
  <si>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</si>
  <si>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</si>
  <si>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</si>
  <si>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</si>
  <si>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</si>
  <si>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</si>
  <si>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</si>
  <si>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</si>
  <si>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</si>
  <si>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</si>
  <si>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</si>
  <si>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</si>
  <si>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</si>
  <si>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las bibliotecas publicas y de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</si>
  <si>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</si>
  <si>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</si>
  <si>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</si>
  <si>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</si>
  <si>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</si>
  <si>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</si>
  <si>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</si>
  <si>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</si>
  <si>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</si>
  <si>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</si>
  <si>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</si>
  <si>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</si>
  <si>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</si>
  <si>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</si>
  <si>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</si>
  <si>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</si>
  <si>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</si>
  <si>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</si>
  <si>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</si>
  <si>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</si>
  <si>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</si>
  <si>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</si>
  <si>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Sistema creado y operando  que tenga el acceso a los libros en braille, macro tipo, hablados y/o electrónicos.</t>
  </si>
  <si>
    <t>Formar el total de los niños con discapcidad desde la edad inicial en los sistemas de lectoescritura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</si>
  <si>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</si>
  <si>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</si>
  <si>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</si>
  <si>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</si>
  <si>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</si>
  <si>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</si>
  <si>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</si>
  <si>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</si>
  <si>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</si>
  <si>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</si>
  <si>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</si>
  <si>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</si>
  <si>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</si>
  <si>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</si>
  <si>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</si>
  <si>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</si>
  <si>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</si>
  <si>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</si>
  <si>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</si>
  <si>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</si>
  <si>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</si>
  <si>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</si>
  <si>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</si>
  <si>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</si>
  <si>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</si>
  <si>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</si>
  <si>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</si>
  <si>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</si>
  <si>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</si>
  <si>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</si>
  <si>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</si>
  <si>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</si>
  <si>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</si>
  <si>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</si>
  <si>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CRITICO</t>
  </si>
  <si>
    <t>BAJO</t>
  </si>
  <si>
    <t>MEDIO</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</si>
  <si>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</si>
  <si>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</si>
  <si>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</si>
  <si>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</si>
  <si>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</si>
  <si>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</si>
  <si>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</si>
  <si>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</si>
  <si>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</si>
  <si>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</si>
  <si>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</si>
  <si>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</si>
  <si>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</si>
  <si>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</si>
  <si>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</si>
  <si>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de Familia y la Dirección de Adulto Mayor se relizará mesa de trabajo con entidades de justicia para retomar los compromisos de 2017 y realizar articulación interinstitucional</t>
  </si>
  <si>
    <t>Desde la Secretaría de Familia y la Dirección de Adulto Mayor se relizará mesa de trabajo con entidades de justicia para retomar los compromisos de 2017 y realizar articulación interinstitucional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</si>
  <si>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</si>
  <si>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 xml:space="preserve">SECRETARÍA DE FAMILIA  por medio de la Jefatura de infancia i adolecencia se promueve una canpaña en contra de las peores formas de explotación infantil en donde se incluyen todas las poblaciones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</si>
  <si>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</si>
  <si>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Se ofició a los doce municipios, con el fin de solicitar espacios de participación en los comités de discapacidad a cargo de las Secretarias de Desarrollo Social de los entes municipales. </t>
  </si>
  <si>
    <t xml:space="preserve">SECRETARÍA DEL INTERIOR, Capacitación en DDHH y ley 1257/auto 092/ protocolo de participación, dirigido a: </t>
  </si>
  <si>
    <t xml:space="preserve">Mujeres víctima del conflicto en los municipios de Córdoba, Calarcá y Armenia; con la participación de personas con discapacidad.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</si>
  <si>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</si>
  <si>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</si>
  <si>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</si>
  <si>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</si>
  <si>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LA SECRETARÍA DE FAMILIA, ADELANTA LA CONTRATACIÓN PARA LA COMEMORACIÓN DEL DIA DE LA discapacidad.    MUNICIPIO DE MONTENEGRO, Se tiene programado en el mes de diciembre realizar la conmemoracion del dia de la discapacidad en el.  </t>
  </si>
  <si>
    <t>Secretaría de Salud realizó elección de representante de la asociación de usuarios para el comité departamental de discapacidad</t>
  </si>
  <si>
    <t>SECRETARÍA DE SALUD DEPARTAMENTAL, Se capacitaron las Madres Comunitarias y FAMI del Departamento  en discapacidad</t>
  </si>
  <si>
    <t xml:space="preserve">SECRETARÍA DE SALUD  DEPARTAMENTAL, Se va implementar Servicios de Interpretacion en Linea SIEL en las ESEs  </t>
  </si>
  <si>
    <t xml:space="preserve">SECRETARÍA DE SALUD DEPARTAMENTAL, Se capacito a los profesionales de las 13 IPS publicas en discapacidad </t>
  </si>
  <si>
    <t xml:space="preserve">SECRETARÍA DE SALUD DEPARTAMENTAL, SE PRESTA EL SERVISIO Mediante el SAC ubicado en el 4 piso de la Gobernacion del Quindio </t>
  </si>
  <si>
    <t xml:space="preserve">una veduría conformada y funcionando </t>
  </si>
  <si>
    <t xml:space="preserve">SECRETARÍA DE SALUD DEPARTAMENTAL, Ya esta implementada y operando bajo la direccion de GEAS de la Secretaria de Salud Dptal, mediante la ofician del Servicio de Atencion a la Comunidad y con la articulacion con la Super Salud. </t>
  </si>
  <si>
    <t>SECRETARÍA DE SALUD DEPARTAMENTAL, Programa de RBC contratado con las ESES por el PIC</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</si>
  <si>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</si>
  <si>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</si>
  <si>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</si>
  <si>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</si>
  <si>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 xml:space="preserve">Desde la Secretaría de Familia por medio del  programa de LGTVI se adelantan campañas en contra de la no discriminación a esta población incluida las personas con discapacidad. </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</si>
  <si>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</si>
  <si>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</si>
  <si>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 xml:space="preserve">EL IDTQ  realiza campañas en educación vial, campañas en normas de transporte, campañas a empresas de transporte publico de pasajeros y campañas a la comunidad en general en conocimiento de la movilidad reducida en el 2018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</si>
  <si>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</si>
  <si>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</si>
  <si>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</si>
  <si>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SALENTO, Se recibe correo del SENA (Dra. Edith perdomo en el cual no es posible acceder a la solicitud de realización del curso del curso de lengua de señas en el municipio para esta vigencia 2018). SALENTO, 1.</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</si>
  <si>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</si>
  <si>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</si>
  <si>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</si>
  <si>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FILANDIA, Plan de acción de la PP en etapa de implementación y desarrollo. FILANDIA, Subprograma.</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</si>
  <si>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</si>
  <si>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</si>
  <si>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</si>
  <si>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</si>
  <si>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</si>
  <si>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SECRETARÍA DE SALUD DEPARTAMENTAL, Mediante la Estrategia de RBC contrada con las IPS publicas por el PIC.</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</si>
  <si>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</si>
  <si>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</si>
  <si>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</si>
  <si>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</si>
  <si>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</si>
  <si>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</si>
  <si>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</si>
  <si>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</si>
  <si>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</si>
  <si>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</si>
  <si>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SALENTO, Conformación de grupos de familias de PcD que conformaran unidades productivas en los sectores de chaguala, palogrande, canaan y la explaneación.</t>
  </si>
  <si>
    <t>CALARCA, realizar capacitaciones con el SENA con el fin de brindar herramientas laborales y productiva en la poblacion con discapacidad. CALARCA, 250.</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</si>
  <si>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</si>
  <si>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SALENTO, Propuestas registrada en el plan de acción del comité municipal de discapacidad para la creación de microempresa con la PcD consistente en taller de artes y oficios para la vigencia 2019.</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</si>
  <si>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</si>
  <si>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SALENTO, Asistencia semanal en el liceo quindío de indeportes quindio en apoyo a la recreación y el deporte con la PcD escolarizada.</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</si>
  <si>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</si>
  <si>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</si>
  <si>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</si>
  <si>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</si>
  <si>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</si>
  <si>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</si>
  <si>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FILANDIA, Educación para la población con respecto a los tipos de discapacidad. FILANDIA, actividad del subprograma discapacidad ejecutada.</t>
  </si>
  <si>
    <t>CORDOBA, Grupo chirimia inclusivo 50% integrantes PcD. FILANDIA, Funcionamiento escuelas 1) Música, danzas teatro y artes plasticas. CORDOBA, 1. FILANDIA, Actividades del programa del sector cultural ejecutadas.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</si>
  <si>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</si>
  <si>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FILANDIA, Educación para la población con respecto a los tipos de discapacidad.</t>
  </si>
  <si>
    <t>CORDOBA, En el mes de Septiembre se realizó  charla sobre abuso para los PcD y sus cuidadores por parte de Comisaría de Familia. CORDOBA, Charlas, Capacitaciones y encuentros Para la erradicaciòn del maltrato, la explotaciòn y el abuso sexual del PcD.</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</si>
  <si>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</si>
  <si>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</si>
  <si>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</si>
  <si>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FILANDIA, convenio con la asociacion abriendo caminos con amor. FILANDIA, programa convenio abriendo caminos con amor firmado y en ejecucion.</t>
  </si>
  <si>
    <t>SECRETARÍA DE SALUD DEPARTAMENTAL, Seminario de actualizacion en  Inclusion Social dirigido a estudiantes de pre grado del Departamento del Quindio en articulacion con el SENA.</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</si>
  <si>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</si>
  <si>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</si>
  <si>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SALENTO, Se inicia gestiones con joven con discapacidad auditiva bachiller para ingreso a la universidad que permita apoyos económicos comó subsidios y otros (Francy Damaris Ríos).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</si>
  <si>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</si>
  <si>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</si>
  <si>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META FISICA 2016</t>
  </si>
  <si>
    <t>Se inician diálogos con la casa delegada Quindío para la realización de reunión virtual que permita articular acciones para conformar el comité de cooperación internacional.</t>
  </si>
  <si>
    <t>Se realizó cambio de secretaria  de desarrollo social a secretaria de familia, con una dirección de discapacidad que genera acciones sociales pensadas desde la familia. Y se encuentra con enlaces de discapacidad en cada una de las secretarias</t>
  </si>
  <si>
    <t>Director de adulto mayor y discapacidad</t>
  </si>
  <si>
    <t>Se cuenta con los enlaces de cada una de las secretarias y entes descentralizados,  y las actas de subcomités se encuentran en el archivo de la dirección de adulto mayor y discapacidad</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</si>
  <si>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</si>
  <si>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Hay material en braille, macro tipo y audiolibros</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</si>
  <si>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</si>
  <si>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Meta de mantenimiento</t>
  </si>
  <si>
    <t>Pendiente de priorización, ya que no se ha tenido avance</t>
  </si>
  <si>
    <t xml:space="preserve">Acercamientos con miembros del comité departamental y comités municipales. </t>
  </si>
  <si>
    <t>Pendiente de priorización acercamientos con empresas privadas</t>
  </si>
  <si>
    <t>Se realizaron acciones por la oficina de la mujer, atención a grupos étnicos, afro, a pesar que no se priorizó programa en el 2016</t>
  </si>
  <si>
    <t>Se hace acompañamiento a las pcd en tema de derechos en las mesas de participación, además de brindar la orientación para interponer acciones de tutela y derechos de petición a través de las entidades competentes</t>
  </si>
  <si>
    <t>0.01P.P x debajo de la Tasa Nacional</t>
  </si>
  <si>
    <t>Desde la oficina de la mujer se realizaron acercamientos a las comunidades de los 12 municipios del departamento para capacitar sobre rutas de atención y la ley 1268</t>
  </si>
  <si>
    <t>Desde la Secretaría de Familia se realizó el programa piloto Semillas Infantiles orientado a madres gestantes y menores de 5 años</t>
  </si>
  <si>
    <t>Desde la secretaría de salud no se manejan programas para erradicación del maltrato, explotación y abuso sexual, brindan al identificar los casos acciones y orientación para la garantía de atención integral de las víctimas de dichos flagelos</t>
  </si>
  <si>
    <t>Se realiza por demanda  desde la secretaría de salud departamental</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</si>
  <si>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</si>
  <si>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Pendiente de priorizacion para 2017., para cumplir conla meta</t>
  </si>
  <si>
    <t>Pendiente de priorizacion ., ya que no ha generado avance</t>
  </si>
  <si>
    <t>Se dieron talleres en las organizaciones de base y para personas con discapacidad-talleres en manejo de autoestima, derechos y deberes, autocuidado y cuidado</t>
  </si>
  <si>
    <t>Se hace acompañamiento a las pcd en tema de derechos en las mesas de participación - sec interior</t>
  </si>
  <si>
    <t>Contraloría realizó diplomado "control social" en convenio con la esap-se abrió el espacio en el comité de discapacidad para que participarán de un escenario política.</t>
  </si>
  <si>
    <t xml:space="preserve">0.1% de la Linea Base </t>
  </si>
  <si>
    <t>Se activaron los 12 comités municipales y el comité departamental de discapacidad, diplomado en veedurías públicos</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</si>
  <si>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</si>
  <si>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Se conmemoro el día nacional de la discapacidad con actividad en el parque nacional del café</t>
  </si>
  <si>
    <t>Se acompañaron en las áreas administrativas, manejo libros contables, apoyo a asambleas generales</t>
  </si>
  <si>
    <t>Se han fortalecido grupo unafa  y lazos humanos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</si>
  <si>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</si>
  <si>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Formación en mecanismos de participación, está por priorizar la formación de líderes en las comunas</t>
  </si>
  <si>
    <t>Socialización del programa de rbc en los 12 municipios</t>
  </si>
  <si>
    <t xml:space="preserve">Diseñar e implementar un plan para la caracterización y atención de la población en condiciones especiales y excepcionales del departamento. </t>
  </si>
  <si>
    <t>Se cuenta en los municipios de: Calarcá, Génova, Montenegro la Tebaida y Quimbaya con 10 interprete de los cuales 4 son de modelo lingüístico y 6 son interpretes</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</si>
  <si>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</si>
  <si>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Esta meta ya se cumplió, ya que no depende de la implementación de la política publica de discapacidad,  si no de la obligación en el cumplimiento de la  de la política de inclusión educativa esta meta es de mantenimiento.</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</si>
  <si>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</si>
  <si>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Todas las instituciones educativas del departamento hacen seguimiento mensual y envían un reporte a la Secretaria de educación</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</si>
  <si>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</si>
  <si>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Las instituciones educativas cuentan con ayudas técnica comunicativa para la atención a personas con discapacidad. También con recurso pedagógicos y materiales actualizados. Meta de mantenimiento</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</si>
  <si>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</si>
  <si>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Pendient de priorizacon, ya que no se ha generado avance</t>
  </si>
  <si>
    <r>
      <t>Se cumple con la dotación necesaria para las actividades dirigidas a pcd. Meta de mantenimiento</t>
    </r>
    <r>
      <rPr>
        <sz val="10"/>
        <rFont val="Calibri"/>
        <family val="2"/>
        <scheme val="minor"/>
      </rPr>
      <t xml:space="preserve">. </t>
    </r>
  </si>
  <si>
    <t>Vigilancia seguimiento desde salud oral y cronicas, VEEDURIAS Y EPS</t>
  </si>
  <si>
    <t>1% ESE, 2% IPS Privadas y Mixtas 100% de Entidades Administradoras de Planes de Beneficio EAPB subsidiadas y contributivas.</t>
  </si>
  <si>
    <t xml:space="preserve"> LOS RECURSOS SON DE LOS FONDOS LOCALES DE SALUD, PENDIENTE DE PRIORIZACIÓN </t>
  </si>
  <si>
    <t>Se realizó desde contraloría 3 veedurías</t>
  </si>
  <si>
    <t>Pendiente de ajuste este indicador</t>
  </si>
  <si>
    <t>Vigilancia y seuimiento desde salud y responsabilidad de eps y  DE LAS IPS</t>
  </si>
  <si>
    <t>Las eps se hacen responsables de este tipo de programas</t>
  </si>
  <si>
    <t>Se ha solicitado información a cada uno de los entes encargados. Vigilancia y seguimiento desde salud y responsabilidad de eps y  de las ips</t>
  </si>
  <si>
    <t>Pendiente priorizacion, ya que  no se ha generado avance</t>
  </si>
  <si>
    <t>Pendiente de priorización para el próximo año en programa semillas infantiles</t>
  </si>
  <si>
    <t>Pendiente de priorización, al 2017</t>
  </si>
  <si>
    <t>Existe la estrategia pero no se ha implementado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</si>
  <si>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</si>
  <si>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fortalecieron unidades productivas. Se dan charlas y capacitaciones con  los subcomités </t>
  </si>
  <si>
    <t>Hay acciones pero no se contaron con los insumos suficientes para generar avance</t>
  </si>
  <si>
    <t>Centros funcionando, ciclos agro comerciales, programa de seguridad alimentaria en alianza con mercados campesinos y las alcaldías esto beneficia toda la población</t>
  </si>
  <si>
    <t>Pendiente priorizacion</t>
  </si>
  <si>
    <t>Se realizaron talleres en artes y oficios en Montenegro, Armenia y Filandia</t>
  </si>
  <si>
    <t>Se impulsó a través de talleres de artes y oficios en Montenegro, armenia y filandia la creación de microempresas asociativas, sin embargo, no hubo empresas creadas</t>
  </si>
  <si>
    <t>Secretaría del interior identificó en mesas de participación</t>
  </si>
  <si>
    <t>Se priorizará para  el 2017 un programa  de empleo que fortalezca los procesos labores de las pcd, para tener un trabajo digno y decente y tener mayor participación en diferentes escenarios</t>
  </si>
  <si>
    <t>Desde Indeportes no se vienen fortaleciendo gestores deportivos para discapacidad</t>
  </si>
  <si>
    <t>Escuelas deportivas que se mantienen: se tiene natación - futbool- tennis-  y se realiza conformación de clubes deportivos según discapacidad</t>
  </si>
  <si>
    <t>Deportistas apoyados, se cuenta con 10 pcd beneficiarios de estímulos a nivel generaL</t>
  </si>
  <si>
    <t>Juegos apoyados, se realizan actividades recreativas y deportivas en los 12 municipios del departamento.</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</si>
  <si>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</si>
  <si>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</si>
  <si>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Personas formadas como gestores culturales por el departamento</t>
  </si>
  <si>
    <t>pendiente de priorización, al 2017</t>
  </si>
  <si>
    <t>Se realizaron en los municipios de Quimbaya y armenia a través de dos festivales con personas con discapacidad, además de festival de tango y encuentro nacional de salseros  promovido desde la secretaría de cultura</t>
  </si>
  <si>
    <t>Apoyadas organizaciones sede paz y semillas del arte</t>
  </si>
  <si>
    <t>pendiente de priorización</t>
  </si>
  <si>
    <t>Eventos y campañas para romper paradigmas frente al tema de la discapacidad, tal como ayúdame para movernos juntos</t>
  </si>
  <si>
    <t>Se apoyaron desde secretaria de cultura proyectos en los que participaron personas con discapacidad en diferentes municipios del Quindío</t>
  </si>
  <si>
    <t>Adecuaciones a diferentes escenarios para que las personas con discapacidad accedan a eventos de discapacidad</t>
  </si>
  <si>
    <t>Oficina para recepción de pqrs en temas de salud, eliminación de barreras con las ips y eps</t>
  </si>
  <si>
    <t>Se han acompañado cuidadores desde el comité de discapacidad a los subcomités</t>
  </si>
  <si>
    <t>Si promovió el derecho a la igualdad y la no discriminación</t>
  </si>
  <si>
    <t>Desde la oficina de la mujer se realizó la socialización de la ley 1257 contra la violencia contra la mujer, además de la prevención difundiendo las rutas de atención para mujeres violentadas.</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</si>
  <si>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</si>
  <si>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Campañas desde la dirección de poblaciones para la disminución de la homofobia en la gobernación del Quindío atendiendo la comunidad en general.</t>
  </si>
  <si>
    <t>Se impulsó la atención preferencial</t>
  </si>
  <si>
    <t xml:space="preserve">Señalizado terminal de transporte como espacio público, teatros, casas de la cultura, bibliotecas municipales, </t>
  </si>
  <si>
    <t>Avances frente a paraderos accesibles, terminal de transportes señalizados</t>
  </si>
  <si>
    <t>Campaña ayúdanos a movernos juntos</t>
  </si>
  <si>
    <t>Se construyeron y acondicionaron espacios para accesibilidad</t>
  </si>
  <si>
    <t>Se incorporaron los parámetros de accesibilidad en la construcción de los pot</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</si>
  <si>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</si>
  <si>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Se inicia proceso con dirección tic del departamento para implementar pluggin en la página web y permitir la accesibilidad de personas con discapacidad visual</t>
  </si>
  <si>
    <t>Observatorio de desarrollo humano operando</t>
  </si>
  <si>
    <t>META FINANCIERA</t>
  </si>
  <si>
    <t xml:space="preserve">META FISICA </t>
  </si>
  <si>
    <t>META FISICA AÑ0 2018</t>
  </si>
  <si>
    <t>0.5 P.P x debajo de la Tasa Nacional</t>
  </si>
  <si>
    <t xml:space="preserve">4% de la Linea Base </t>
  </si>
  <si>
    <t>50% ESE, 30% IPS Privadas y Mixtas 100% de Entidades Administradoras de Planes de Beneficio EAPB subsidiadas y contributivas.</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</si>
  <si>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</si>
  <si>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</si>
  <si>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</si>
  <si>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CIRCASIA: Capacitar a la PcD , en realizacion de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</si>
  <si>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</si>
  <si>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</si>
  <si>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</si>
  <si>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</si>
  <si>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</si>
  <si>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</si>
  <si>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</si>
  <si>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</si>
  <si>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</si>
  <si>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</si>
  <si>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</si>
  <si>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</si>
  <si>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</si>
  <si>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</si>
  <si>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</si>
  <si>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</si>
  <si>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</si>
  <si>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SALENTO: Realizacion de talleres con la poblacion, en Promocion de D.H desde el Comité de Derechos Humanos Municipal.          CIRCASIA: gestionar capaciataciones juridicas relacionadas con discapacidad </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</si>
  <si>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</si>
  <si>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CALARCA: Sensibilización a través de talleres, jornadas u otras estrategias  a las  entidades de justicia para  promover la igual de derechos.  </t>
  </si>
  <si>
    <t>ICBF El ICBF lídero la Estrategia Nacional de Prevención de Violencias en todos los cursos de vida y con enfoque diferencial, proceso que desarrollo al interior de todos los programas misionales establecidos para la vigencia 2019.</t>
  </si>
  <si>
    <t>SALENTO: campañas para la protección de la mujerSALENTO: campañas para la protección de la mujer</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</si>
  <si>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</si>
  <si>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</si>
  <si>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</si>
  <si>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</si>
  <si>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</si>
  <si>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</si>
  <si>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</si>
  <si>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SECRETARÍA DEL INTERIOR El Consejo Departamental de Paz, Reconciliación, Convivencia, DDHH y DIH, cuenta con un integrante de carácter permanente en cual es representante de las personas en condición de discapacidad</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</si>
  <si>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</si>
  <si>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 xml:space="preserve">SECRETARÍA  DEL INTERIOR Capacitación en escenarios políticos a la comunidad en condición de discapacidad en los comités municipales de Montenegro, La Tebaida y Circasia.  </t>
  </si>
  <si>
    <t xml:space="preserve">SECRETARÍA DEL INTERIOR: Promoción del control social de las personas con discapacidad desde el Presupuesto Participativo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</si>
  <si>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</si>
  <si>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SECRETARÍA DE SALUD: Capacitaciones personas con discapacidad y familias en los 12 Municipios del departamento</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</si>
  <si>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</si>
  <si>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</si>
  <si>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 xml:space="preserve">LA TEBAIDA: FORTALECER EL COMITÉ EN ATENCION A LA POBLACION CON DISCAPCIDAD EN SALUD, EDUCACION, FAMILIA ENTRE OTROS.    SECRETARÍA DE SALUD y tiene elejida un representante de las entidades de salud al comité de discapacidad </t>
  </si>
  <si>
    <t>SECRETARÍA DE SALUD: Capacitacion a poblacion con discapacidad en deberes y derechos en salud de los 12 Municipios del Departamento</t>
  </si>
  <si>
    <t xml:space="preserve">MUNICIPIO DE GENOVA:Se asistió al 100% de los comités que fueron programados durante el año, brindando apoyo en cuanto a información y capacitación de los integrantes </t>
  </si>
  <si>
    <t xml:space="preserve">MUNICIPIO DE CORDOBA: socializacion politica
de discapacidad </t>
  </si>
  <si>
    <t xml:space="preserve">SECRETARÍA DE SALUD: Capacitacion a poblacion con discapacidad en deberes y derechos en salud de los 12 Municipios del Departamento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</si>
  <si>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</si>
  <si>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</si>
  <si>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</si>
  <si>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QUIMBAYA: Gestionar con el Sena y las universidades, la inclusión de las personas en condición de discapacidad en sus programas académicos</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</si>
  <si>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</si>
  <si>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 xml:space="preserve">SECRETARIA DE EDUCACION: fortalecer los procesos de educación inclusiva a través del diseño, acompañamiento a la implementación y seguimiento a los planes de apoyo y ajustes razonables  (PIAR
</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</si>
  <si>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</si>
  <si>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</si>
  <si>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</si>
  <si>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FILANDIA: promover la generacion de proyectos que contribuyan a la adquisicion de equipos tecnologicos y material pedagogico que permitan la accesibilidad para las personas con discapacidad del municipio. </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</si>
  <si>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</si>
  <si>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</si>
  <si>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</si>
  <si>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</si>
  <si>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</si>
  <si>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</si>
  <si>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</si>
  <si>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</si>
  <si>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</si>
  <si>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</si>
  <si>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</si>
  <si>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</si>
  <si>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</si>
  <si>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</si>
  <si>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</si>
  <si>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SECRETARIA DE SALUS:Establecer una (1) ruta de atención e información en estilos de vida  saludable.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</si>
  <si>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</si>
  <si>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</si>
  <si>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</si>
  <si>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</si>
  <si>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</si>
  <si>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</si>
  <si>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MUNICIPIO DE FILANDIA: comité de vigilancia epidemiologica, y los seguimiento de Factores de riesgo </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</si>
  <si>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</si>
  <si>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ALCALDIA DE ARMENIA: se desarolla la RBC en las diferentes comunas del municipio de Armenia Quindio ALCALDÍA DE SALENTO:REALIZACION DE CHARLAS SOBE SALUD PUBLICA, VIGELANCIA Y CONTROL EN N.N.A EN LA I.E EN LAS ZONAS URBANA Y RURAL.</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</si>
  <si>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</si>
  <si>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</si>
  <si>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</si>
  <si>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</si>
  <si>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</si>
  <si>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SECRETARÍA DE SALUD: se debe tener claro que ya se cuenta con un sistema de informacion que el RLCPD y este es la única fuente oficial para la formulación de planes, programas y proyectos.
</t>
  </si>
  <si>
    <t>MONTENEGRO:promover una campaña que busque fortalcer el banco de ayudas tecnicas en apoyo a las fundaciones que trabajan en pro y para la poblacion con discapacida.</t>
  </si>
  <si>
    <t xml:space="preserve">MUNICIPIO DE MONTENEGRO: GENERAR CONOCIMIENTO QUE MEJOREN LA ACTIVIDAD PRE Y POS LABORAL DE LAS PERSONAS CON DISCAPACIDAD, PADRES Y CUIDADORES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</si>
  <si>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</si>
  <si>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</si>
  <si>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MUNICIPIO DE LA TEBAIDA: APOYO TECNICO PARA ESTRUCTURAR PROYECTOS DE LA COMUNIDAD (EMPRENDIMIENTO).        MUNICIPIO DE QUIMBAYA   Se viene implementando un proyecto productivo en el aula de apoyo Quimbaya Social; relacionado con huerta alimentaria y elaboración de faroles</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</si>
  <si>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</si>
  <si>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</si>
  <si>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ALCALDÍA DE SALENTO SEGUIMIENTO AL SECTOR PRIVADO Y EL COMERCIO SOBRE MAS Y MEJORES  CONDICIONES DE EMPLEO PARA LAS PCD</t>
  </si>
  <si>
    <t xml:space="preserve">MUNICIPIO DE FILANDIA: acomañamiento de las entidades departamentales para dar lugar a jornadas de empleabilidad en articulación con entidades. Incentivos por contratar personas con discapacidad. </t>
  </si>
  <si>
    <t xml:space="preserve">SECRETARÍA DE TURISMO: Apoyo y asistencia técnica a la Asociación ASODISQUIN del Municipio de Quimbaya </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</si>
  <si>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</si>
  <si>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</si>
  <si>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</si>
  <si>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</si>
  <si>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 xml:space="preserve">SECRETARÍA DE TURISMO: Socialización con empresarios del sector de la legislación </t>
  </si>
  <si>
    <t xml:space="preserve">SECRETARÍA DE TURISMO: Se desarrollan capacitaciones a los prestadores de servicios turísticos que incorporan el tema de atención a personas en condición de discapacidad.  </t>
  </si>
  <si>
    <t xml:space="preserve">SECRETARÍA DE TURISMO: Se implementan tres puntos intinerantes de información turística con acceso a personas en condición de discapacidad. </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</si>
  <si>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</si>
  <si>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</si>
  <si>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</si>
  <si>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</si>
  <si>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INDEPORTES QUINDÍO: Se tienen contratados tecnicos para desarrollar actividades en las disciplinas de paratletismo, paranatacion, judo, ajedrez y parapower lifting, bolo y tenis de campo </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</si>
  <si>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</si>
  <si>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</si>
  <si>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</si>
  <si>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</si>
  <si>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MUNICIPIO DE FILANDIA  socialización sobre el nuevo enfoque de discapacidad y legislación en el comité municipal de discapacidad y en comités municipales a funcionarios de el sector deportes. </t>
  </si>
  <si>
    <t xml:space="preserve">MUNICIPIO DE FILANDIA:funcionamiento de escuelas: 1) Música Tradicional (chirimías, bandas músico marciales, grupo de cuerdas típicas, grupo de música Andina, 2) Música de Viento;3) Danzas; 4) Teatro 5) Artes plásticas.   </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</si>
  <si>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</si>
  <si>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</si>
  <si>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</si>
  <si>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ICBF El ICBF partició de las actividades que se desarrollaron desde la Secretaría de Salud Departamental.</t>
  </si>
  <si>
    <t xml:space="preserve">MUNICIPIO DE QUIMBAYA: Desde la casa de la cultura y el centro cultural de artistas, con el consejo municipal de cultura se trata de fomentar la participación de las organizaciones culturales para que trabajen con y para la discapacidad </t>
  </si>
  <si>
    <t>MUNICIPIO DE QUIMBAYA: Quimbaya cuenta con la casa de la cultura y el centro cultural de artistas y gestores culturales; garantizando la accesibilidad  de las personas con discapacidad</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</si>
  <si>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</si>
  <si>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</si>
  <si>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FILANDIA:Adecuación del terreno para el proyecto para la creacion de un centro de rehabilitacion integral para las personas con discapacidad del municpio </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</si>
  <si>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</si>
  <si>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</si>
  <si>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MUNICIPIO  DE QUIMBAYA: En el municipio de Quimbaya se adelantan campañas de socialización y sensibilización sobre equidad de genero y campañas a la no discriminación </t>
  </si>
  <si>
    <t>MUNICIPIO DE QUIMBAYA: Se brinda una atención oportuna cuando asi lo requieren las personas sin distinción de raza o condición</t>
  </si>
  <si>
    <t>MUNICIPIO DE SALENTO: Campañas diseñadas para promover la Equidad de género y diversidad secual en PCD en las diversas actividades comunitarias de la administración municipal</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</si>
  <si>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</si>
  <si>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 xml:space="preserve">FILANDIA: realizar educacion sobre temas de equidad de genero y diversidad sexual en espacios donde las personas con discapacidad participen. </t>
  </si>
  <si>
    <t xml:space="preserve">ICBF La atencion de personas con discapacidad esta decrita en el lineamiento especializado de discapacidad, el cual es adoptado para los procesos de atencion en las diferentes modalidades del ICBF. </t>
  </si>
  <si>
    <t xml:space="preserve">MUNICIPIO DE FILANDIA: capacitaciones a servidores públicos en los enfoques diferencial, de derechos y de inclusión </t>
  </si>
  <si>
    <t xml:space="preserve">HOSPITAL SAN JUAN DE DIOS: Creación de encuesta de adherencia al modelo de atención para personas con discapacidad y creación de indicadores de gestion del modelo de atencion a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</si>
  <si>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</si>
  <si>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MUNICIPIO DE CIRCASIA  Capacitacion al gerente de la empresa cootracir</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</si>
  <si>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</si>
  <si>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</si>
  <si>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 xml:space="preserve">MUNICIPIO DE LA TEBAIDA: DEMARCAR ZONAS AZULES EN EL MUNICIPIO Y CAPACITAR PERSONAS CON DISCAPACIDAD EN ATENCION AL USUARIO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</si>
  <si>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</si>
  <si>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</si>
  <si>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</si>
  <si>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</si>
  <si>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</si>
  <si>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</si>
  <si>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</si>
  <si>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</si>
  <si>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</si>
  <si>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</si>
  <si>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</si>
  <si>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</si>
  <si>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</si>
  <si>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</si>
  <si>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</si>
  <si>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</si>
  <si>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</si>
  <si>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</si>
  <si>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</si>
  <si>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</si>
  <si>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</si>
  <si>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CIRCASIA; se  brindo la información continua a las organizaciones que trabajan con la población en situación de discapacidad del municipio de circasia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</si>
  <si>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</si>
  <si>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
LA  SECRETARÍA DE FAMILIA:  Brindo acompañamiento como intérprete de lengua de señas colombiana en eventos públicos o privados donde haya participación de personas con discapacidad auditiva.   
</t>
  </si>
  <si>
    <t>EN EL MUNICIPIO DE CIRCASIA;  se les  presto el servicio de asesoría jurídica en la oficina técnica de discapacidad del  Municipio de circasia donde se les ayuda a resolver las pqr, tutelas , derechos de petición, oficios y otros documentos</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</si>
  <si>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</si>
  <si>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</si>
  <si>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</si>
  <si>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</si>
  <si>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</si>
  <si>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</si>
  <si>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</si>
  <si>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</si>
  <si>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</si>
  <si>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</si>
  <si>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</si>
  <si>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</si>
  <si>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</si>
  <si>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</si>
  <si>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MUNICIPIO DE  SALENTO;  Se  fortaleció el Consejo de Derechos Humanos con la participación de las PcD.                   
  en la SECRETARÍA DEL INTERIOR; Asistencia técnica para la conformación e instalación de los Consejos Municipales de Paz.  
</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</si>
  <si>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</si>
  <si>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</si>
  <si>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EL MUNICIPIO DE CORDOBA;  Se  garantizo la participacion de la poblacion  con  discapacidad en los comites de   discapacidad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</si>
  <si>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</si>
  <si>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EN EL MUNICIPIO DE SALENTO: En mesa técnica territorial de discapacidad ya se estableció el libro de afiliados  con el cual se realizara la próxima convocatoria a asamblea de  ASOPECODIS que hacen una red de asociados en el Municipio de PCD.</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</si>
  <si>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</si>
  <si>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</si>
  <si>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</si>
  <si>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</si>
  <si>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</si>
  <si>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EN EL MUNICIPIO DE  BUENAVISTA: se han realizado las reuniones  pertinentes al tema de empoderamiento, liderazgo y comunicación asertiva</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</si>
  <si>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</si>
  <si>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</si>
  <si>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</si>
  <si>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</si>
  <si>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</si>
  <si>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</si>
  <si>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</si>
  <si>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</si>
  <si>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</si>
  <si>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</si>
  <si>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En el MUNICIPIO DE BUENAVISTA el refuerzo académico en las Instituciones Educativas es realizado por las docentes de apoyo         </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</si>
  <si>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</si>
  <si>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</si>
  <si>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</si>
  <si>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</si>
  <si>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en el MUNICIPIO DE BUENAVISTA.  Se dio capacitación a  la   encuestadora del sisben sobre el    abordaje a las  personas con discapacidad en el momento de hacer la  encuesta  </t>
  </si>
  <si>
    <t>MUNICIPIO DE  LA TEBAIDA: Consulta odontologica para población con discapacidad</t>
  </si>
  <si>
    <t xml:space="preserve">EN EL MUNICIPIO DE CORDOBA;   Se  realizó jornada de salud para la población en situación de discapacidad en donde se atendió también la población  de PCD cuidadora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</si>
  <si>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</si>
  <si>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</si>
  <si>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</si>
  <si>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 xml:space="preserve">En  el MUNICIPIO DE BUENAVISTA, informa que las EPS Nueva EPS y Medimas, cuentas con veeduría, así mismo la ESE Hospital San Camilo también cuenta con una veeduría ciudadana. </t>
  </si>
  <si>
    <t xml:space="preserve">SECRETARÍA DE SALUD  DEPARTAMENTAL: Se realiza informe situacional de inicdencia y prevalencia de discapacidad en el departamento del Quindio, el informe  se presenta en el ultimo CDD en el mes de diciembre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</si>
  <si>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</si>
  <si>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</si>
  <si>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SECRETARÍA DE SALUD DEPARTAMENTAL: interviene a las   siguientes entidades:
 Medimas : 36 usuario
Nueva EPS 1 usuario
SURA EPS 1 usuario 
Salud Total 1 usuario.
AsmetSalud 1 usuario
SOAT 1 usuario
SOS 1 usuario
se establece contacto con la EAPB y se remit</t>
  </si>
  <si>
    <t>SECRETARÍA DE SALUD DEPARTAMENTAL: madres cuidadoras y personas con discapacidad a la primera jornada de capacitación sobre pautas de prevención y mitigación de contagio de COVID 19, se utiliza la infografia diseñada por el Ministerio de Salud</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</si>
  <si>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</si>
  <si>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MUNICIPIO DE CORDOBA: acompañamiento por parte de las contratistas de la comisaria de familia en las rutas de estilos de vida saludable en el desarrollo de las actividades de la poblacion en situacion de discapacidad</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</si>
  <si>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</si>
  <si>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</si>
  <si>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MUNICIPIO DE FILANDIA; Planificacion dentro del plan de desarrollo, las actividades inter-institucionales e inter-sectoriales  para la prevención de enfermedades, habitos y situaciones que predisponene la discapacidad</t>
  </si>
  <si>
    <t>MUNICIPIO DE BUENAVISTA: desde la oficina de Seguridad y Salud en el Trabajo se han desarrollado la aplicación de tres baterías de promoción y prevención y encuestas que permiten mitigar la enfermedad</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</si>
  <si>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</si>
  <si>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</si>
  <si>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</si>
  <si>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</si>
  <si>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 LA SECRETARÍA DE SALUD DEPARTAMENTAL:  lleva a cabo estudio de incidencia y prevalencia de discapacidad por labio paladar hendido</t>
  </si>
  <si>
    <t xml:space="preserve">MUNICIPIO DE   BUENAVISTA;  el municipio maneja el programa PAE, el cual cubre a todos los NNA con discapacidad del municipio, un programa especial o diferente no maneja.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</si>
  <si>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</si>
  <si>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</si>
  <si>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</si>
  <si>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LA SECRETARÍA DE SALUD DEPARTAMENTAL: apoya a la Secretaria de Familia en toda la información estadística requerida y con el aporte de documentación para la creación de los lineamientos para el  banco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</si>
  <si>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</si>
  <si>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</si>
  <si>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EN EL  MUNICIPIO DE CORDOBA;   se    implementó banco de hojas de vida con atención de manera permanente en las instalaciones de la administración municipal  en donde se incluyeron las   personas con discapacidad</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</si>
  <si>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</si>
  <si>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</si>
  <si>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</si>
  <si>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</si>
  <si>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</si>
  <si>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 xml:space="preserve">EN EL MUNICIPIO DE CORDOBA;  se hizo la recepcion de hojas de vida en el banco de hojas de vida creado por la administracion municipal de la alcaldia  en donde las  personas con discapacidad participaron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</si>
  <si>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</si>
  <si>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</si>
  <si>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</si>
  <si>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</si>
  <si>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</si>
  <si>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EN EL MUNICIPIO DE CORDOBA;  se hizo la recepción de hojas de vida en el banco de hojas de vida creado por la administración municipal de la alcaldía  en donde las  personas con discapacidad participaron</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</si>
  <si>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</si>
  <si>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MUNICIPIO DE BUENAVISTA: se  brindo recomendaciones a los empresarios del turismo Municipal.</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</si>
  <si>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</si>
  <si>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CORDOBA; inicio de la escuela de futbol y baloncesto con formacion en enfoque diferencial y atencion para la poblacion en situacion de discapacidad  </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</si>
  <si>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</si>
  <si>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</si>
  <si>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</si>
  <si>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</si>
  <si>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</si>
  <si>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</si>
  <si>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</si>
  <si>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</si>
  <si>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</si>
  <si>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</si>
  <si>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</si>
  <si>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</si>
  <si>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</si>
  <si>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CORDOBA; garantia de los servicios en salud y afiliacion a un sistema de seguridad social de la pobnlacion con discapacidad </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</si>
  <si>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</si>
  <si>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</si>
  <si>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CORDOBA; apoyo y atencion integral por parte de la administracion municipal en necesidades basicas de la poblacion en    situación de discapacidad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</si>
  <si>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</si>
  <si>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EN EL MUNICIPIO DE FILANDIA   Se planifico jornadas educativas sobre la transformación del imaginario cultural y la accesibilidad respecto a los paradigmas de la discapacidad </t>
  </si>
  <si>
    <t>4. La secretaria de Cultura ha desarrollado un formato de asistencia para las salas de exposiciones y sus diferentes actividades de atención al usuario; donde va relacionado por edades, etnias, si tienen discapacidad y género (se anexa formato)</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</si>
  <si>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</si>
  <si>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</si>
  <si>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</si>
  <si>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</si>
  <si>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</si>
  <si>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</si>
  <si>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</si>
  <si>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</si>
  <si>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</si>
  <si>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</si>
  <si>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</si>
  <si>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</si>
  <si>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</si>
  <si>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MUNICIPIO DE ARMENIA: Desde el Departamento Administrativo de Planeación se brinda asesoria técnica en los temas relacionados con Politica Pública, la cual se ha venido realizando con el enlace de la Secretaria de Desarrollo Social</t>
  </si>
  <si>
    <t>Ejecutado Presupuesto año</t>
  </si>
  <si>
    <t xml:space="preserve">MUNICIPIO DE CALARCA. $2.500.000.      MUNICIPIO DE FILANDIA 5400000.              MUNICIPIO DE LA TEBAIDA 1200000 </t>
  </si>
  <si>
    <t>MUNICIPIO DE PIJAO $5,000,000.      MUNICIPIO DE  QUIMBAYA  1200000.  MUNICIPIO DE   SALENTO  8662500</t>
  </si>
  <si>
    <t>EL MUNICIPIO DE LA TEBAIDA 200000</t>
  </si>
  <si>
    <t>municipio de quimbaya  20000000</t>
  </si>
  <si>
    <t xml:space="preserve">MUNICIPIO DE  CALARCA, 1916666,67  </t>
  </si>
  <si>
    <t>SECRETARÍA DE EDUCACIÓN  1142450300</t>
  </si>
  <si>
    <t xml:space="preserve">MUNICIPIO DE CORDOBA $600.000 </t>
  </si>
  <si>
    <t xml:space="preserve">MUNICIPIO DE CORDOBA. $350.000  </t>
  </si>
  <si>
    <t xml:space="preserve">MUNICIPIO DE   CALARCA, 3825000           MUNICIPIO DE CORDOBA $600.000   </t>
  </si>
  <si>
    <t xml:space="preserve">MUNICIPIO DE CORDOBA  $350.000 </t>
  </si>
  <si>
    <t xml:space="preserve">MUNICIPIO DE CALARCA, 8000000    MUNICIPIO DE CORDOBA; $350.000  </t>
  </si>
  <si>
    <t xml:space="preserve">MUNICIPIO DE  CORDOBA$350.000.       MUNICIPIO DE LA TEBAIDA; 360000 </t>
  </si>
  <si>
    <t xml:space="preserve">MUNICIPIO DE CORDOBA  $3.000.000.               INSTITUTO DE BIENESTAR FAMILIAR; $ 889,665,327 (este valor corresponde a lo ejecutado en las modalidades de discapacidaed durante el bimestre Octubre, noviembre 2020)  </t>
  </si>
  <si>
    <t>MUNICIPIO DE CORDOBA  $3.000.000 SECRETARÍA DEL INTERIOR 27393333</t>
  </si>
  <si>
    <t xml:space="preserve">MUNICIPIO DE  CALARCA, $200.000 </t>
  </si>
  <si>
    <t xml:space="preserve">MUNICIPIO DE CORDOBA  $3.000.000 </t>
  </si>
  <si>
    <t>MUNICIPIO DE CALARCA, 400000      SECRETARÍA DEL INTERIOR; 3620000</t>
  </si>
  <si>
    <t>SECRETARÍA DEL INTERIOR2.000.000</t>
  </si>
  <si>
    <t xml:space="preserve">MUNICIPIO DE CALARCA  $400.000 </t>
  </si>
  <si>
    <t>SECRETARÍA DEL INTERIOR 3500000</t>
  </si>
  <si>
    <t>SECRETARÍA DEL INTERIOR  1500000</t>
  </si>
  <si>
    <t xml:space="preserve">MUNICIPIO DE CORDOBA$350,000 </t>
  </si>
  <si>
    <t xml:space="preserve"> MUNICIPIO DE CORDOBA, $600.000 </t>
  </si>
  <si>
    <t xml:space="preserve"> MUNICIPIO DE CORDOBA, $350.000 </t>
  </si>
  <si>
    <t xml:space="preserve"> MUNICIPIO DE LA TEBAIDA 200000</t>
  </si>
  <si>
    <t>MUNICIPIO DE CALARCA: 3825000SECRETARÍA DE  EDUCACIÓN  28823294</t>
  </si>
  <si>
    <t>SECRETARÍA DE EDUCACIÓN; 1142450300</t>
  </si>
  <si>
    <t>MUNICIPIO DE CALARCA: 2239183</t>
  </si>
  <si>
    <t>MUNICIPIO DE LA TEBAIDA  1280000 PROMOTORA DE VIVIENDA; 449959883,5</t>
  </si>
  <si>
    <t xml:space="preserve">MUNICIPIO DE CALARCA, 420000 </t>
  </si>
  <si>
    <t xml:space="preserve"> MUNICIPIO DE CORDOBA; $350.000 </t>
  </si>
  <si>
    <t xml:space="preserve">MUNICIPIO DE  CALARCA, 3060000 </t>
  </si>
  <si>
    <t>SECRETARÍA DE TURISMO 11666666</t>
  </si>
  <si>
    <t xml:space="preserve">SECRETARÍA DE CULTURA; 7800000 </t>
  </si>
  <si>
    <t>SECRETARÍA DE CULTURA; 10200000</t>
  </si>
  <si>
    <t xml:space="preserve">MUNICIPIO DE CALARCA:  $285.000 </t>
  </si>
  <si>
    <t>MUNICIPIO DE CALARCA, 3467000</t>
  </si>
  <si>
    <t>PROMOTORA DE VIVIENDA  898843552,14</t>
  </si>
  <si>
    <t xml:space="preserve">SECRETARÍA DE    INFRAESTRUCTURA; DPS $608.055.642
SGR $552.646.236
R.P $17.766.665 mas 32800000 </t>
  </si>
  <si>
    <t>0.6</t>
  </si>
  <si>
    <t>0.6 P.P x debajo de la Tasa Nacional</t>
  </si>
  <si>
    <t xml:space="preserve">5% de la Linea Base </t>
  </si>
  <si>
    <t>2.2</t>
  </si>
  <si>
    <t>2.5</t>
  </si>
  <si>
    <t>55% ESE, 35% IPS Privadas y Mixtas 100% de Entidades Administradoras de Planes de Beneficio EAPB subsidiadas y contributivas.</t>
  </si>
  <si>
    <t>3.5</t>
  </si>
  <si>
    <t xml:space="preserve">6% de la Linea Base </t>
  </si>
  <si>
    <t xml:space="preserve">7  Municipios </t>
  </si>
  <si>
    <t xml:space="preserve">0,70% del programa </t>
  </si>
  <si>
    <t>0,72% del Programa</t>
  </si>
  <si>
    <t xml:space="preserve">0,62% del  Programa  </t>
  </si>
  <si>
    <t xml:space="preserve">en la programación de la Conmemoración se lleva75% 2021 </t>
  </si>
  <si>
    <t xml:space="preserve">11 comites  Funcionnando y fortalecidos </t>
  </si>
  <si>
    <t xml:space="preserve">0.63% de capacitación a lideres </t>
  </si>
  <si>
    <t xml:space="preserve">9 Municipios con estrategia de RBC </t>
  </si>
  <si>
    <t xml:space="preserve">20 instituciones atendidas </t>
  </si>
  <si>
    <t xml:space="preserve">2  Municipios con  Metodología </t>
  </si>
  <si>
    <t>0.78%</t>
  </si>
  <si>
    <t xml:space="preserve">3 Pprogramas </t>
  </si>
  <si>
    <t xml:space="preserve">70% instituciones educativas </t>
  </si>
  <si>
    <t xml:space="preserve">17 Instituciones </t>
  </si>
  <si>
    <t xml:space="preserve">10  organizaciones de salud con tecnologia de   comunicación incluyente </t>
  </si>
  <si>
    <t xml:space="preserve">1 veduría ciudadana </t>
  </si>
  <si>
    <t xml:space="preserve">una investigación </t>
  </si>
  <si>
    <t>0.77%</t>
  </si>
  <si>
    <t>0.70%</t>
  </si>
  <si>
    <t>0.72 %</t>
  </si>
  <si>
    <t xml:space="preserve">3 Diagnosticos </t>
  </si>
  <si>
    <t xml:space="preserve">2.2 % de la investigación </t>
  </si>
  <si>
    <t xml:space="preserve">9 Municipios </t>
  </si>
  <si>
    <t xml:space="preserve">5 Municipios </t>
  </si>
  <si>
    <t xml:space="preserve">10 Municipios  con  información de la RBC </t>
  </si>
  <si>
    <t xml:space="preserve">0.70%  del banco operando </t>
  </si>
  <si>
    <t xml:space="preserve">7 Municipios  CON CAPACITACIÓN </t>
  </si>
  <si>
    <t xml:space="preserve">35 Proyectos Productivos </t>
  </si>
  <si>
    <t xml:space="preserve">18  Negocios Inclusivos </t>
  </si>
  <si>
    <t>0.65%</t>
  </si>
  <si>
    <t xml:space="preserve">18   Micro Empresas </t>
  </si>
  <si>
    <t xml:space="preserve">4 Campañas </t>
  </si>
  <si>
    <t xml:space="preserve">0.70 % del  Programa </t>
  </si>
  <si>
    <t xml:space="preserve">0.66 % de programa </t>
  </si>
  <si>
    <t xml:space="preserve">10  Juegos en proceso de ejecución </t>
  </si>
  <si>
    <t xml:space="preserve">13 esenarios Deportivos incluyentes </t>
  </si>
  <si>
    <t xml:space="preserve">10  Muestras artisticas </t>
  </si>
  <si>
    <t xml:space="preserve">6 Eventos artisticos </t>
  </si>
  <si>
    <t xml:space="preserve">45 % del plan </t>
  </si>
  <si>
    <t xml:space="preserve">0.65%de sitios virtuales </t>
  </si>
  <si>
    <t xml:space="preserve">6 paginas </t>
  </si>
  <si>
    <t>Cordoba 5100000
quimbaya $5400000</t>
  </si>
  <si>
    <t>Cordoba 5100000</t>
  </si>
  <si>
    <t>Quimbaya $2000000</t>
  </si>
  <si>
    <t>Calarca  1000000</t>
  </si>
  <si>
    <t>Calarca 2000000</t>
  </si>
  <si>
    <t>ICBF  3655846566</t>
  </si>
  <si>
    <t>calarca  1000000</t>
  </si>
  <si>
    <t>Secretaría dlas TICS No se realizo ninguna inversión presupuestal, debido a que fue una gestión que realizo la Secretaria TIC con el MINTIC.</t>
  </si>
  <si>
    <t>quimbaya $1.500.000</t>
  </si>
  <si>
    <t>Salento 1.910.000.oo</t>
  </si>
  <si>
    <t>quimbaya $1.000.000</t>
  </si>
  <si>
    <t>Quimbaya $1.500.000</t>
  </si>
  <si>
    <t xml:space="preserve">Secretaría de turismo: 6000000 </t>
  </si>
  <si>
    <t>Secretaría de Turismo 5000000</t>
  </si>
  <si>
    <t>LA DIRECCION TERRITORIAL DEL QUINDIO (min trabajo ) NO CUENTA CON RECURSOS MONETARIO PARA LLEVAR A CABO LAS ACTIVIDADES</t>
  </si>
  <si>
    <t>Quimbaya $1.000.000.</t>
  </si>
  <si>
    <t>Quimbaya $2.500.000</t>
  </si>
  <si>
    <t xml:space="preserve">Calarca Poblacion general y poblacion con discapacidad </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</si>
  <si>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</si>
  <si>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</si>
  <si>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</si>
  <si>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</si>
  <si>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</si>
  <si>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</si>
  <si>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</si>
  <si>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</si>
  <si>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</si>
  <si>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</si>
  <si>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</si>
  <si>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</si>
  <si>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</si>
  <si>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</si>
  <si>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</si>
  <si>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</si>
  <si>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</si>
  <si>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</si>
  <si>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</si>
  <si>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</si>
  <si>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</si>
  <si>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</si>
  <si>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</si>
  <si>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</si>
  <si>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</si>
  <si>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</si>
  <si>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En la Secretaría del Interior: Se realizó socialización  de rutas de protección a líderes representante del enfoque diferencial " discapacidad “en las mesas municipales de victimas de Montenegro, Armenia, Córdoba, Calarca , Circasia,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</si>
  <si>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</si>
  <si>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</si>
  <si>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</si>
  <si>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 xml:space="preserve">en el Municipio de Cordoba: apoyo en la formacion de la asociacion caminos sin fronteras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</si>
  <si>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</si>
  <si>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</si>
  <si>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</si>
  <si>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</si>
  <si>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</si>
  <si>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</si>
  <si>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</si>
  <si>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En   el Municipio de Córdoba: 1 capacitación SENA para la formación de líderes y formulación de proyectos productivos.</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</si>
  <si>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</si>
  <si>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Municipio de Salento: Fortalecimiento y avances significativos de la Escuela de formación de líderes en prevención con inclusión de PcD ( Grupos de apoyo y autoayuda para PcD,  familiares, cuidadores y comunidad en general. Nna y adultos).</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</si>
  <si>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</si>
  <si>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</si>
  <si>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</si>
  <si>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En el Municipio de Salento: La articulación con las i.e ha permitido conocer la oferta educativa para los estudiantes con discapacidad y asegurar información  para la inclusión y acceso, garantizando la calidad y la permanencia.</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</si>
  <si>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</si>
  <si>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</si>
  <si>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En el Municipio de córdoba: estrategias de fortalecimiento por medio de los profesores del aula de apoyo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</si>
  <si>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</si>
  <si>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</si>
  <si>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</si>
  <si>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</si>
  <si>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</si>
  <si>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 xml:space="preserve">en El  Municipio de Córdoba: estrategias de fortalecimiento por medio de los profesores del aula de apoyo  </t>
  </si>
  <si>
    <t>En el Municipio de Córdoba: participación del apoyo de becas  de la administración municipal</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</si>
  <si>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</si>
  <si>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Municipio de Salento: Se tiene previsto la realización de una mesa técnica anual con el sector de las I.E para la accesibilidad a equipamiento tecnológico que requieren los estudiantes con discapacidad.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</si>
  <si>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</si>
  <si>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</si>
  <si>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En el Municipio de córdoba: atención permanente servicios de P Y P  por parte del hospital.</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</si>
  <si>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</si>
  <si>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</si>
  <si>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</si>
  <si>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</si>
  <si>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t>En la Secretaría de Salud, se realizó un   documento sobre la situación  actual  de las personas con  discapacidad del municipio de Quimbaya teniendo en cuenta diferentes distribuciones como edad, sexo, escolaridad.</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</si>
  <si>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</si>
  <si>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</si>
  <si>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</si>
  <si>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</si>
  <si>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</si>
  <si>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</si>
  <si>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</si>
  <si>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</si>
  <si>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En el  Municipio de  Filandia. Se realiza educación de los accidentes laborales y domésticos en los establecimientos comerciales.</t>
  </si>
  <si>
    <t xml:space="preserve">en el  Municipio de  Filandia. Se realiza educacion de los accidentes laborales y domesticos en los establecimientos comerciales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</si>
  <si>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</si>
  <si>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</si>
  <si>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</si>
  <si>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</si>
  <si>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En el Municipio de Montenegro: charla sobre prevención y causas de las diferentes discapacidad en el V comité Municipal de Discapacidad.</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</si>
  <si>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</si>
  <si>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</si>
  <si>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</si>
  <si>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</si>
  <si>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</si>
  <si>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 xml:space="preserve">en el Municipio de calarca: consolidacion de informacion en base de datos en excel de los beneficiarios del banco de ayudas tecnicas </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</si>
  <si>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</si>
  <si>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</si>
  <si>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</si>
  <si>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</si>
  <si>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</si>
  <si>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</si>
  <si>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</si>
  <si>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</si>
  <si>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 xml:space="preserve">En el municipio de Filandia: en compañía de comisaria de familia se elaboró plan de trabajo y auto evaluación de acuerdo al comité de erradicación de las peores formas de trabajo infantil y protección del joven trabajador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</si>
  <si>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</si>
  <si>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</si>
  <si>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</si>
  <si>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</si>
  <si>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</si>
  <si>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</si>
  <si>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</si>
  <si>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 xml:space="preserve">En el Municipio de Filandia: Se realiza a acompañamiento al grupo de formación DAKOTA, en su fortalecimiento     </t>
  </si>
  <si>
    <t>En el Municipio de circasia: El deportista Albeiro Moreno Jiménez persona en condición de discapacidad y tenista de circasia, se le brindo estímulos para su participación en eventos relacionados a su deporte</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</si>
  <si>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</si>
  <si>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</si>
  <si>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</si>
  <si>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</si>
  <si>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</si>
  <si>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En INDEPORTES QUINDÍO se encuentra en proceso la   formacion de los funcionarios  en Enfoque de Discapacidad y Legislación Deportiva para PCD.</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</si>
  <si>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</si>
  <si>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</si>
  <si>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</si>
  <si>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</si>
  <si>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</si>
  <si>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</si>
  <si>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</si>
  <si>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</si>
  <si>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</si>
  <si>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</si>
  <si>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</si>
  <si>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</si>
  <si>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</si>
  <si>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</si>
  <si>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</si>
  <si>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</si>
  <si>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</si>
  <si>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</si>
  <si>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</si>
  <si>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</si>
  <si>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</si>
  <si>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</si>
  <si>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</si>
  <si>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En el Municipio de  filandia: Los terminales y paraderos de transporte del municipio son accesibles para personas con discapacidad.</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</si>
  <si>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</si>
  <si>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 xml:space="preserve">En el municipio de Filandia: El municipio de Filandia no cuenta con rutas dentro del municipio, pero en la ruta intermunicipal se cuenta con los parámetros de accesibilidad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</si>
  <si>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</si>
  <si>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 xml:space="preserve">En el Municipio de Córdoba: línea estratégica plan de desarrollo municipal tu y yo hacemos el cambio.
En el municipio de Filandia: se incluyó dentro del plan de desarrollo el tema de inclusión accesible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</si>
  <si>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</si>
  <si>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</si>
  <si>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En el municipio de Filandia: Se elaboró el plan de acción desde comité municipal de discapacidad  donde se le hace seguimiento a la política publica de discapacidad departamental y municipal.</t>
  </si>
  <si>
    <t>Porcentaje avance total de PP en metas</t>
  </si>
  <si>
    <t>Programado Meta año</t>
  </si>
  <si>
    <t>Ejecutado Meta año</t>
  </si>
  <si>
    <t>Porcentaje avance Meta año</t>
  </si>
  <si>
    <t>Programado Presupuesto año</t>
  </si>
  <si>
    <t>Porcentaje avance Presupuesto año</t>
  </si>
  <si>
    <t>Observaciones</t>
  </si>
  <si>
    <t>0.7</t>
  </si>
  <si>
    <t>0.8P.P x debajo de la Tasa Nacional</t>
  </si>
  <si>
    <t xml:space="preserve">7% de la Linea Base </t>
  </si>
  <si>
    <t>80% ESE, 45% IPS Privadas y Mixtas 100% de Entidades Administradoras de Planes de Beneficio EAPB subsidiadas y contributivas.</t>
  </si>
  <si>
    <t>Salento $130000 x dos encuentros de soporte y asistencia y orientación al documento de adopción dela P.P</t>
  </si>
  <si>
    <t>Salento $260000 x cuatro reuniones con la temática de adopción de la política publica para la población con  discapacidad
Armenia 980000000</t>
  </si>
  <si>
    <t>Montenegro 75500</t>
  </si>
  <si>
    <t>armenia 30000000</t>
  </si>
  <si>
    <t>secretaría del Interior $ 5.000.000</t>
  </si>
  <si>
    <t>secretaría del Interior  5.000.000</t>
  </si>
  <si>
    <t>Secretaría del  interior 2.800.000</t>
  </si>
  <si>
    <t>Secretaría del Interior 3.000.000</t>
  </si>
  <si>
    <t>Secretaría del Interior 5600000</t>
  </si>
  <si>
    <t>filandia 2200000</t>
  </si>
  <si>
    <t>Filandia 200000</t>
  </si>
  <si>
    <t>Armenia 50.000.000</t>
  </si>
  <si>
    <t>Secretaría de las TISC Valor Ejecutado  $ 90.981.782,80</t>
  </si>
  <si>
    <t>Secretaría de Salud departamental $13000000</t>
  </si>
  <si>
    <t>Secretaría de salud  $159000000</t>
  </si>
  <si>
    <t>Secretaría de  Salud $6000000</t>
  </si>
  <si>
    <t>Secretaría de salud $6000000</t>
  </si>
  <si>
    <t>Secretaría de salud $10000000</t>
  </si>
  <si>
    <t>Secretaría de Salud $12000000</t>
  </si>
  <si>
    <t>Secretaría de Salud $8205000</t>
  </si>
  <si>
    <t>Secretaría de salud $1500000</t>
  </si>
  <si>
    <t>Secretaría de Salud $8500000</t>
  </si>
  <si>
    <t>Secretaría de Salud $1000000</t>
  </si>
  <si>
    <t>INDEPORTES 15000000</t>
  </si>
  <si>
    <t>IDTQ 49862300</t>
  </si>
  <si>
    <t>Secretaría de Infraestructura  3619015919</t>
  </si>
  <si>
    <t xml:space="preserve">Secretaría de Infraestructura 139092886   
Armenia recurso IMDERA          37,600,000          TRANSF.MPIO              20.000.000. 
</t>
  </si>
  <si>
    <t xml:space="preserve">Secretaría de las TICS $ 7.035.490.336  </t>
  </si>
  <si>
    <t xml:space="preserve">Secretaría de las TICS $ 18.000.000 </t>
  </si>
  <si>
    <t xml:space="preserve">Secretaría de las TICS 227.454.457,00 </t>
  </si>
  <si>
    <t>Secretaría de Turismo 4000000</t>
  </si>
  <si>
    <t>Secretaría de Turismo 6000000</t>
  </si>
  <si>
    <t>Secretaría de turismo 6000000</t>
  </si>
  <si>
    <t>ARMONIZACION PLAN DE DESARROLLO 2020 - 2023</t>
  </si>
  <si>
    <t>Línea estratégica</t>
  </si>
  <si>
    <t>Programa presupuestal</t>
  </si>
  <si>
    <t>Codigo del Producto</t>
  </si>
  <si>
    <t>Producto</t>
  </si>
  <si>
    <t>Indicador de producto</t>
  </si>
  <si>
    <t>Meta de cuatrenio</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</si>
  <si>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</si>
  <si>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</si>
  <si>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</si>
  <si>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</si>
  <si>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Inclusión productiva de pequeños productores rurales. "Tú y yo con oportunidades para el pequeño campesino"</t>
  </si>
  <si>
    <t>1702025</t>
  </si>
  <si>
    <t>Servicio de apoyo en la formulación y estructuración de proyectos</t>
  </si>
  <si>
    <t>Proyectos estructurados</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</si>
  <si>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</si>
  <si>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</si>
  <si>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</si>
  <si>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</si>
  <si>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Prestación de servicios de salud. "Tú y yo con servicios de salud"</t>
  </si>
  <si>
    <t>Servicio de apoyo con tecnologías para la prestación de los servicios en salud</t>
  </si>
  <si>
    <t>Población inimputable atendida</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</si>
  <si>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</si>
  <si>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</si>
  <si>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</si>
  <si>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</si>
  <si>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</si>
  <si>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</si>
  <si>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</si>
  <si>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</si>
  <si>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</si>
  <si>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</si>
  <si>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Servicio de educación informal para la implementación de la Estrategia de Gobierno Digital</t>
  </si>
  <si>
    <t>Personas capacitadas para la implementación de la Estrategia de Gobierno Digital</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</si>
  <si>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</si>
  <si>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</si>
  <si>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</si>
  <si>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Promoción al acceso a la justicia."Tú y yo con justicia"</t>
  </si>
  <si>
    <t>Servicio de asistencia técnica para la articulación de los operadores de los servicios de justicia</t>
  </si>
  <si>
    <t>Entidades territoriales asistidas técnicamente</t>
  </si>
  <si>
    <t xml:space="preserve">Revisar, ajustar e implementar la Política Pública de equidad de Género para la Mujer </t>
  </si>
  <si>
    <t>Política Pública de la Mujer y Equidad de Género revisada, ajustada e implementada.</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</si>
  <si>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</si>
  <si>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</si>
  <si>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</si>
  <si>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</si>
  <si>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</si>
  <si>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</si>
  <si>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 xml:space="preserve">Inspección, vigilancia y control. "Tú y yo con salud certificada" </t>
  </si>
  <si>
    <t>Servicio de gestión de Peticiones, Quejas, Reclamos y Denuncias</t>
  </si>
  <si>
    <t>Preguntas, Quejas, Reclamos y Denuncias Gestionadas</t>
  </si>
  <si>
    <t>Atención, asistencia y reparación integral a las víctimas. "Tú y yo con reparación integral"</t>
  </si>
  <si>
    <t>4101038</t>
  </si>
  <si>
    <t>Servicio de asistencia técnica para la participación de las víctimas</t>
  </si>
  <si>
    <t>Eventos de participación realizados</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</si>
  <si>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</si>
  <si>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</si>
  <si>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</si>
  <si>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</si>
  <si>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Servicio de asistencia técnica en inspección, vigilancia y control</t>
  </si>
  <si>
    <t>Asistencias técnicas en inspección, vigilancia y control realizadas</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</si>
  <si>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</si>
  <si>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</si>
  <si>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</si>
  <si>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4104035</t>
  </si>
  <si>
    <t>Servicios de atención integral a población en condición de discapacidad</t>
  </si>
  <si>
    <t xml:space="preserve">Estrategia de rehabilitación basada en la comunidad implementada en los municipios  </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</si>
  <si>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</si>
  <si>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</si>
  <si>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</si>
  <si>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Documentos de planeación</t>
  </si>
  <si>
    <t>Documentos de planeación para la educación inicial, preescolar, básica y media emitidos</t>
  </si>
  <si>
    <t>Servicio de asistencia técnica en educación inicial, preescolar, básica y media.</t>
  </si>
  <si>
    <t>Entidades y organizaciones asistidas técnicamente</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</si>
  <si>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</si>
  <si>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</si>
  <si>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</si>
  <si>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educación formal por modelos educativos flexibles</t>
  </si>
  <si>
    <t>Beneficiarios atendidos con modelos educativos flexibles</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</si>
  <si>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</si>
  <si>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</si>
  <si>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</si>
  <si>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</si>
  <si>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</si>
  <si>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Servicio de gestión del riesgo en temas de salud sexual y reproductiva </t>
  </si>
  <si>
    <t>Campañas de gestión del riesgo en temas de salud sexual y reproductiva implementadas.</t>
  </si>
  <si>
    <t>Servicio de gestión del riesgo para abordar condiciones crónicas prevalentes</t>
  </si>
  <si>
    <t>Campañas de gestión del riesgo para abordar condiciones crónicas prevalentes implementadas</t>
  </si>
  <si>
    <t>Seguridad de Transporte. "Tú y yo seguros en la vía"</t>
  </si>
  <si>
    <t>Formular e Implementar una estrategia de movilidad saludable, segura y sostenible.</t>
  </si>
  <si>
    <t xml:space="preserve">Estrategia de movilidad saludable, segura y sostenible  formulada e implementada </t>
  </si>
  <si>
    <t>Generación y formalización del empleo. "Tú y yo con empleo de calidad"</t>
  </si>
  <si>
    <t>3602029</t>
  </si>
  <si>
    <t>Servicio de asistencia técnica para la generación y formalización del empleo</t>
  </si>
  <si>
    <t>Talleres de oferta institucional realizados</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</si>
  <si>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</si>
  <si>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</si>
  <si>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</si>
  <si>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</si>
  <si>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</si>
  <si>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1702007</t>
  </si>
  <si>
    <t>Servicio de apoyo financiero para proyectos productivos</t>
  </si>
  <si>
    <t>Proyectos productivos cofinanciados</t>
  </si>
  <si>
    <t>1702009</t>
  </si>
  <si>
    <t>Servicio de apoyo financiero para el acceso a activos productivos y de comercialización</t>
  </si>
  <si>
    <t>Productores apoyados con activos productivos y de comercialización</t>
  </si>
  <si>
    <t>Servicio de información y monitoreo del mercado de trabajo</t>
  </si>
  <si>
    <t>Reportes realizados</t>
  </si>
  <si>
    <t>Observatorio económico del Departamento, con procesos de fortalecimiento</t>
  </si>
  <si>
    <t>Observatorio económico del Departamento del Quindío actualizado y dotado.</t>
  </si>
  <si>
    <t>1702017</t>
  </si>
  <si>
    <t>Servicio de apoyo para el fomento organizativo de la Agricultura campesina, familiar y comunitaria</t>
  </si>
  <si>
    <t>Productores agropecuarios apoyados</t>
  </si>
  <si>
    <t>1702011</t>
  </si>
  <si>
    <t>Servicio de asesoría para el fortalecimiento de la asociatividad</t>
  </si>
  <si>
    <t>Asociaciones fortalecidas</t>
  </si>
  <si>
    <t>Derechos fundamentales del trabajo y fortalecimiento del diálogo social. "Tú y yo con una niñez protegida"</t>
  </si>
  <si>
    <t>Servicio de educación informal para la prevención integral del trabajo infantil</t>
  </si>
  <si>
    <t>Personas capacitadas</t>
  </si>
  <si>
    <t xml:space="preserve">Productividad y competitividad de las empresas colombianas. "Tú y yo con empresas competitivas" </t>
  </si>
  <si>
    <t>3502039</t>
  </si>
  <si>
    <t>Servicio de asistencia técnica a los entes territoriales para el desarrollo turístico</t>
  </si>
  <si>
    <t>3502046</t>
  </si>
  <si>
    <t>Servicio de promoción turística</t>
  </si>
  <si>
    <t>Campañas realizadas</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</si>
  <si>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</si>
  <si>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</si>
  <si>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</si>
  <si>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</si>
  <si>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Formación y preparación de deportistas. "Tú y yo campeones"</t>
  </si>
  <si>
    <t>Servicio de asistencia técnica para la promoción del deporte</t>
  </si>
  <si>
    <t xml:space="preserve">Organismos deportivos asistidos </t>
  </si>
  <si>
    <t>Juegos Deportivos Realizados</t>
  </si>
  <si>
    <t>Municipios vinculados al programa Supérate-Intercolegiados</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</si>
  <si>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</si>
  <si>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</si>
  <si>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Promoción y acceso efectivo a procesos culturales y artísticos. "Tú y yo somos cultura quindiana"</t>
  </si>
  <si>
    <t>Servicio de educación informal al sector artístico y cultural</t>
  </si>
  <si>
    <t>Capacitaciones de educación informal realizadas</t>
  </si>
  <si>
    <t>Servicio de educación formal al sector artístico y cultural</t>
  </si>
  <si>
    <t>Cupos de educación formal ofertados</t>
  </si>
  <si>
    <t>3301073</t>
  </si>
  <si>
    <t>Servicio de circulación artística y cultural</t>
  </si>
  <si>
    <t>Producciones artísticas en circulación</t>
  </si>
  <si>
    <t>Servicio de mantenimiento de infraestructura cultural</t>
  </si>
  <si>
    <t>Infraestructura cultural intervenida</t>
  </si>
  <si>
    <t>Centros de atención integral para personas con discapacidad construidos y dotados</t>
  </si>
  <si>
    <t>Implementar  la Política Pública de Diversidad Sexual e Identidad de Género</t>
  </si>
  <si>
    <t>Política Pública de Diversidad Sexual implementada.</t>
  </si>
  <si>
    <t>Entes territoriales con servicio de asistencia  técnica del Modelo Integrado de Planeación y de Gestión MIPG</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</si>
  <si>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</si>
  <si>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</si>
  <si>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</si>
  <si>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</si>
  <si>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</si>
  <si>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</si>
  <si>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Formular e implementar un programa de formación en normas de tránsito y fomento de cultura  de la seguridad en la vía.</t>
  </si>
  <si>
    <t>Programa de formación cultural  de la seguridad en la vía formulado e implementado.</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</si>
  <si>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</si>
  <si>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</si>
  <si>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</si>
  <si>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</si>
  <si>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</si>
  <si>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Servicio de acceso Zonas Wifi</t>
  </si>
  <si>
    <t>Zonas Wifi en áreas rurales instaladas</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</si>
  <si>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</si>
  <si>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</si>
  <si>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</si>
  <si>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</si>
  <si>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Secretaría de Salud $2500000</t>
  </si>
  <si>
    <t>Secretaría de Salud  $11000000</t>
  </si>
  <si>
    <t>INDEPORTES QUINDÍO 12000000</t>
  </si>
  <si>
    <t>Secretaría de cultura 5700000</t>
  </si>
  <si>
    <t>Secretaría de cultura $5700000</t>
  </si>
  <si>
    <t>Sep Cultura 918000000</t>
  </si>
  <si>
    <t>I D T Q 8911560</t>
  </si>
  <si>
    <t>Secretaría de las TISC $6311363705,2</t>
  </si>
  <si>
    <t>META FISICA AÑO 2019</t>
  </si>
  <si>
    <t>META FISICA AÑO 2020</t>
  </si>
  <si>
    <t>META FISICA AÑO 2021</t>
  </si>
  <si>
    <t>META FISICA AÑO 2022</t>
  </si>
  <si>
    <t>META ACUMULATIVA 2022</t>
  </si>
  <si>
    <t>Número de Municipios con RLCPD operando permanentemente</t>
  </si>
  <si>
    <t>Garantizar parámetros de cobertura y oportunidad en el Registro de Localización y Caracterización de Personas con discapacidad.</t>
  </si>
  <si>
    <t>Sistema RLCPD operando</t>
  </si>
  <si>
    <t>Realizar el RLCPD en los 12 municipios del Departamento</t>
  </si>
  <si>
    <t>Realizar la actualización de la información de forma periódica</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</si>
  <si>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</si>
  <si>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</si>
  <si>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Número de Proyectos y Convenios de Cooperación ejecutados.</t>
  </si>
  <si>
    <t>Conformar un Comité de gestión para realizar convenios de cooperación internacional</t>
  </si>
  <si>
    <t>Crear y promover la ruta de atención de la oferta institucional pública y privada en los 3 niveles de Gobierno.</t>
  </si>
  <si>
    <t>Está contratada una persona por la Secretaría de Familia y se inicia la identificación de oferta pública departamental.</t>
  </si>
  <si>
    <t>Subcomité de Discapacidad con acciones articuladas operando permanentemente.</t>
  </si>
  <si>
    <t xml:space="preserve">Interpretes certificados en Lenguaje de Señas en el Departamento del Quindío. </t>
  </si>
  <si>
    <t>Tasa de Instituciones Públicas y Privadas con Software y Hardware para personas con discapacidad operando</t>
  </si>
  <si>
    <r>
      <t xml:space="preserve">Certificar las competencias en lenguaje de señas, </t>
    </r>
    <r>
      <rPr>
        <sz val="11"/>
        <color rgb="FF000000"/>
        <rFont val="Arial"/>
        <family val="2"/>
      </rPr>
      <t>diseñar y ejecutar un programa de educación y formación superior de intérpretes en lengua de señas a español.</t>
    </r>
  </si>
  <si>
    <t xml:space="preserve">
No se realizó la contratación del ente capacitador, sin embargo se cuenta con las propuestas.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</si>
  <si>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</si>
  <si>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</si>
  <si>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Número de Municipios con sistema de acceso a la información y la comunicación para la utilización de las diferentes técnicas de lenguajes alternativos operando.</t>
  </si>
  <si>
    <t>Se adapta la Política Pública de Discapacidad, leyes de discapacidad y demás políticas públicas existentes, en un sistema que tenga el acceso a los libros en braille, macro tipo, hablados y/o electrónicos.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</si>
  <si>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</si>
  <si>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 xml:space="preserve"> Diseño por parte de la Secretaría de Familia en  talleres de sensibilización a medios de comunicación.</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</si>
  <si>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</si>
  <si>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 de Servidores Públicos formados en Legislación y Normatividad de Discapacidad.</t>
  </si>
  <si>
    <t>% de Funcionarios de Empresa Privada formados en Legislación y Normatividad de Discapacidad.</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</si>
  <si>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</si>
  <si>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</si>
  <si>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Número de Instituciones Educativas con Programa de actividades deportivas, culturales y recreativas  bajo la estrategia RBC </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</si>
  <si>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</si>
  <si>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</si>
  <si>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SEGUIMIENTO A LA POLÍTICA PÚBLICA DE MANERA ANUAL</t>
  </si>
  <si>
    <t>AVANCE POLÍTICA PÚBLICA DECENAL</t>
  </si>
  <si>
    <t>Número de Programas implementados para la protección de las mujeres gestantes en el Departamento del Quindío.</t>
  </si>
  <si>
    <t>Sistema de monitoreo y seguimiento a las denuncias operando</t>
  </si>
  <si>
    <t>Número de Municipios con programa de promoción, prevención y atención para la erradicación del maltrato, la explotación y el abuso sexual implementado.</t>
  </si>
  <si>
    <t>Número de Conmemoraciones realizadas</t>
  </si>
  <si>
    <t>Número de Comités Departamental y Municipales en funcionamiento y fortalecidos.</t>
  </si>
  <si>
    <t>Número de municipios con estrategia RBC como instrumento de participación implementado y mantenido</t>
  </si>
  <si>
    <t>Número de Instituciones Educativas capacitadas y formadas en Educación Inclusiva.</t>
  </si>
  <si>
    <t>Número de Proyectos Pedagógicos bajo modelos flexibles que faciliten el aprendizaje y permanencia de Niños y Niñas con Discapacidad en el Departamento del Quindío.</t>
  </si>
  <si>
    <t>Número de metodologías flexibles implementadas en los 12 muncipios del Departamento.</t>
  </si>
  <si>
    <t>Número de Proyectos Pedagógicos para detección temprana de Necesidades Educativas Especiales en el Departamento del Quindío</t>
  </si>
  <si>
    <t>Número de Investigaciones en Prevalencia de la Discapacidad realizadas.</t>
  </si>
  <si>
    <t>Programa implementado a personas con discapacidad, Víctimas del Conflicto Armado en el Departamento del Quindío.</t>
  </si>
  <si>
    <t>Red de apoyo para la discapacidad fortalecida y funcionando</t>
  </si>
  <si>
    <t>Número de Municipios con programas municipales de fomento y protección de patrones alimentarios para NNA con Discapacidad</t>
  </si>
  <si>
    <t>Número de ESE con ruta de atención integral en salud  implementando la estrategia RBC en el Departamento del Quindío</t>
  </si>
  <si>
    <t>Número de municipios con Estrategia RBC operando</t>
  </si>
  <si>
    <t>Número de Microempresas Asociativas creadas y apoyadas conformadas por PCD, Cuidadores y Familias</t>
  </si>
  <si>
    <t>Número de Investigaciones realizadas para detección temprana</t>
  </si>
  <si>
    <t>Número de Campañas en contra de la homfobia y la discriminación</t>
  </si>
  <si>
    <t>Número de campañas ejecutadas en Trabajo Decente y Digno</t>
  </si>
  <si>
    <t>Número de Escenarios Deportivos y Recreativos adecuados con criterios de accesibilidad en el Departamento del Quindío</t>
  </si>
  <si>
    <t>Nùmero de Gestores formados y vinculados a procesos culturales en los 12 municipios</t>
  </si>
  <si>
    <t>Gestores Culturales formados en enfoque de discapacidad y legislación artística y cultural para personas con discapacidad. 
En el Municipio de Quimbaya: Se realizaron talleres de sensibilización con enfoque de discapacidad e inclusión "Atrévete ver más allá".</t>
  </si>
  <si>
    <t>N{umero de Espacios y Escenarios Culturales adecuados con criterios de accesibilidad en el Departamento del Quindío.</t>
  </si>
  <si>
    <t>Número de Sitios Virtuales públicos operando</t>
  </si>
  <si>
    <t xml:space="preserve">Las entidades responsables no reportaron información en este periodo. </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</si>
  <si>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</si>
  <si>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 xml:space="preserve">Número de organizaciones conformadas y fortalecidas  trabajando con y para PCD,  cuidadores y sus familias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</si>
  <si>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</si>
  <si>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</si>
  <si>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Armenia 100.000.000
Secretaría del interior:3.560.000                                         ICBF: $337.659.731</t>
  </si>
  <si>
    <t>INDEPORTES 6600000</t>
  </si>
  <si>
    <t>INDEPORTES $26220000</t>
  </si>
  <si>
    <t>INDEPORTES $1380000</t>
  </si>
  <si>
    <t>Armenia $980000000</t>
  </si>
  <si>
    <t>ICBF $985183594                                 Circasia $617000</t>
  </si>
  <si>
    <t>Secretaría del Interior  5.000.000                                                     Circasia $617000</t>
  </si>
  <si>
    <t>Secretaría del Int erior                 $ 5.000.000                                                 Armenia $980000000</t>
  </si>
  <si>
    <t>Secretaría del Interior 3.000.000                                                  Armenia $200000000                           Circasia $370000</t>
  </si>
  <si>
    <t>Armenia 412800000</t>
  </si>
  <si>
    <t>Secretaría de Turismo $3000000</t>
  </si>
  <si>
    <t>Secretaría de Turismo $4500000                                            Armenia $980000000                        Circasia $1850000</t>
  </si>
  <si>
    <t>Filandia 1400000             Circasia $617000</t>
  </si>
  <si>
    <t xml:space="preserve">Circasia $617000 </t>
  </si>
  <si>
    <t>INDEPORTES 6600000                    Circasia $617000               Armenia $700000000</t>
  </si>
  <si>
    <t>Filandia $4122000</t>
  </si>
  <si>
    <t xml:space="preserve">Armenia $50.000.000                </t>
  </si>
  <si>
    <t>Filandia $4122000         Armenia $980000000</t>
  </si>
  <si>
    <t>Filandia $183000</t>
  </si>
  <si>
    <t>Filandia $ 4122000                        Armenia $980000000</t>
  </si>
  <si>
    <t>Filandia $ 1647000</t>
  </si>
  <si>
    <t xml:space="preserve">INDEPORTES $57765000
Filandia $1197000
Salento $84000 x 1 jornada laboral
Armenia 50000000
</t>
  </si>
  <si>
    <t>Filandia $ 1197000
Montenegro Para el primer trimestre del 2022 se ejecutó el presupuesto de: En el proceso de formación en Chirimía $724.995. En el proceso de formación en Danza niños y jóvenes $1.788.321.
Secretaría de cultura 3090000</t>
  </si>
  <si>
    <t>Circasia $617000               Filandia $4122000</t>
  </si>
  <si>
    <t>Circasia $3700000         Filandia $183000</t>
  </si>
  <si>
    <t>Secretaría de Salud departamental $12000000   Armenia $15000000             Circasia $670000                Córdoba $5100000             Pijao $50.000            Quimbaya $3500000 Salento $500000</t>
  </si>
  <si>
    <t>Armenia 10000000          Salento $ 70000</t>
  </si>
  <si>
    <t>Circasia 492000        Quimbaya $250000</t>
  </si>
  <si>
    <t>Filandia 1400000
Salento (corresponde al pago del enlace)                                                                                                                         1.) $250.000 x mes.                                                     2.) $625.000 de mitad de julio, agosto y septiembrede marzo que se dio inicio       Génova $264000         Quimbaya$250000</t>
  </si>
  <si>
    <t>Quimbaya $750000
Filandia: 180000           Armenia $980000000                        Circasia $617000</t>
  </si>
  <si>
    <t>Quimbaya $750000
Filandia 
Circasia 246000                                 Armenia $980000000                   Circasia $617000</t>
  </si>
  <si>
    <t xml:space="preserve">Quimbaya  $ 350000                            Armenia $980000000 </t>
  </si>
  <si>
    <t>Secretaría de Salud 23080000
Salento: Actividades de gestión de los enlaces municipales y de la Secretaria de Familia departamental                                                   $280000 en promedio los dos enlaces                     Quimbaya $350000</t>
  </si>
  <si>
    <t>Secretaría del  Interior 2.800.000                                                         Circasia $640000                                Armenia $980000000        Quimbaya $350000</t>
  </si>
  <si>
    <t xml:space="preserve">Secretaría del Interior $5600000                                   Circasia $370000                                           Armenia $980000000     Quimbahya $350000           Salento $$ 63.000 X semana.                                                    $126000 X 3 mujeres, personas con discapacidad participantes </t>
  </si>
  <si>
    <t>Armenia $433082000        Génova $39400                      Pijao $500000                 Salento $$63.000 del enlace</t>
  </si>
  <si>
    <t>Montenegro 236533                         Armenia $980000000      Quimbaya $200000</t>
  </si>
  <si>
    <t>Armenia $980000000      Quimbaya $350000</t>
  </si>
  <si>
    <t>Circasia $1850000        Quimbaya $200000</t>
  </si>
  <si>
    <t>Secretaría de Turismo $3000000                             Armenia $980000000
Filandia  $4122000         Circasia $1850000       Quimbaya $350000</t>
  </si>
  <si>
    <t>Quimbaya $200000
Armenia $980000000                  Circasia $1850000              Filandia $4122000</t>
  </si>
  <si>
    <t>INDEPORTES 6600000   Quimbaya  $1800000</t>
  </si>
  <si>
    <t>Quimbaya $750000</t>
  </si>
  <si>
    <t>Sep Cultura 918000000
Quimbaya  $200000</t>
  </si>
  <si>
    <t>Quimbaya  $200000
Armenia 138760000                   Filandia $183000</t>
  </si>
  <si>
    <t>Quimbaya  $350000   Circasia $617000</t>
  </si>
  <si>
    <t>Circasia $617000     Quimbaya $1500000</t>
  </si>
  <si>
    <t>Quimbaya $100000     Circasia $617000     Montenegro $140000              Filandia $183000</t>
  </si>
  <si>
    <t>Filandia $183000     Quimbaya $200000</t>
  </si>
  <si>
    <t>Circasia $3700000                Armenia $980000000    Filandia $183000       Quimbaya $200000</t>
  </si>
  <si>
    <t>Circasia $ 617000          Filandia $183000           Quimbaya $200000</t>
  </si>
  <si>
    <t>Circasia $617000        Montenegro $200000      Filandia$4122000         Quimbaya $ 200000</t>
  </si>
  <si>
    <t>Montenegro $618000                   Secretaría TIC $18023380</t>
  </si>
  <si>
    <t>1-24 EJE 1</t>
  </si>
  <si>
    <t>41-55 EJE 3</t>
  </si>
  <si>
    <t>25-40 EJE 2</t>
  </si>
  <si>
    <t>56- 135   EJE 4</t>
  </si>
  <si>
    <t>136-163 EJE 5</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</si>
  <si>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</si>
  <si>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</si>
  <si>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</si>
  <si>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</si>
  <si>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t>La Secretaría  Jurídica  indica que estas acciones no son  de su competencia      En Armenia: La Secretaria de Desarrollo Social ha contado  dentro del programa de discapacidad  con dos asesores jurídicos para asuntos de derecho de petición y tutelas.</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</si>
  <si>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</si>
  <si>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</si>
  <si>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</si>
  <si>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</si>
  <si>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</si>
  <si>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</si>
  <si>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</si>
  <si>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</si>
  <si>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</si>
  <si>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</si>
  <si>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 xml:space="preserve">Las entidades responsables no reportaron información en este periodo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</si>
  <si>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</si>
  <si>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r>
      <t xml:space="preserve">AVANCE DEL CUARTO TRIMESTRE DE 2022. </t>
    </r>
    <r>
      <rPr>
        <b/>
        <sz val="11"/>
        <color rgb="FFFF0000"/>
        <rFont val="Tahoma"/>
        <family val="2"/>
      </rPr>
      <t xml:space="preserve">  </t>
    </r>
  </si>
  <si>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</si>
  <si>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 xml:space="preserve">Cordoba $300000           Quimbaya $350000               Circasia: $123000              </t>
  </si>
  <si>
    <t>Se brindó asistencia técnica en la actualización de la plataforma del certificado de discapacidad de acuerdo con la Resolución 1239 de 2022., por parte de la Secretaría de Salud Departamental a los doce (12) municipios del Departamento del Quindío.</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</si>
  <si>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</si>
  <si>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</si>
  <si>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</si>
  <si>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</si>
  <si>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</si>
  <si>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</si>
  <si>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 xml:space="preserve">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</si>
  <si>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</si>
  <si>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</si>
  <si>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</si>
  <si>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</si>
  <si>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</si>
  <si>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</si>
  <si>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</si>
  <si>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 xml:space="preserve">7 Campañas </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</si>
  <si>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</si>
  <si>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 xml:space="preserve">14 Campañas </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</si>
  <si>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</si>
  <si>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t xml:space="preserve">       Quimbaya $350000</t>
  </si>
  <si>
    <t xml:space="preserve">Filandia 400000                </t>
  </si>
  <si>
    <t>0.02 P.P x debajo de la Tasa Nacional</t>
  </si>
  <si>
    <t>0.3P.P x debajo de la Tasa Nacional</t>
  </si>
  <si>
    <r>
      <t xml:space="preserve">Programa de Formación en educación inclusiva por condición:  </t>
    </r>
    <r>
      <rPr>
        <u/>
        <sz val="11"/>
        <rFont val="Arial"/>
        <family val="2"/>
      </rPr>
      <t xml:space="preserve"> </t>
    </r>
    <r>
      <rPr>
        <b/>
        <u/>
        <sz val="11"/>
        <rFont val="Arial"/>
        <family val="2"/>
      </rPr>
      <t>Secretaría de Educación</t>
    </r>
    <r>
      <rPr>
        <u/>
        <sz val="11"/>
        <rFont val="Arial"/>
        <family val="2"/>
      </rPr>
      <t>:</t>
    </r>
    <r>
      <rPr>
        <sz val="11"/>
        <rFont val="Arial"/>
        <family val="2"/>
      </rPr>
      <t xml:space="preserve"> 1 Programa de Formación Docente "Problemas de Aprendizaje" realizado durante la vigencia 2022, al cual asistieron 1300 docentes de las 54 Instituciones Educativas Oficiales.                       La </t>
    </r>
    <r>
      <rPr>
        <u/>
        <sz val="11"/>
        <rFont val="Arial"/>
        <family val="2"/>
      </rPr>
      <t>Universidad del Quindío</t>
    </r>
    <r>
      <rPr>
        <sz val="11"/>
        <rFont val="Arial"/>
        <family val="2"/>
      </rPr>
      <t xml:space="preserve">, ha ofrecido  contenido sobre educación inclusiva, discapacidad, grupos étnicos, entre otros.
</t>
    </r>
    <r>
      <rPr>
        <u/>
        <sz val="11"/>
        <rFont val="Arial"/>
        <family val="2"/>
      </rPr>
      <t>Municipio de Armenia</t>
    </r>
    <r>
      <rPr>
        <sz val="11"/>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</si>
  <si>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r>
      <t xml:space="preserve">Instituciones Educativas capacitadas y formadas en educación inclusiva, en los siguientes Municipios, tales como: 
</t>
    </r>
    <r>
      <rPr>
        <b/>
        <u/>
        <sz val="11"/>
        <rFont val="Arial"/>
        <family val="2"/>
      </rPr>
      <t>Secretaría de Educación:</t>
    </r>
    <r>
      <rPr>
        <sz val="11"/>
        <rFont val="Arial"/>
        <family val="2"/>
      </rPr>
      <t xml:space="preserve"> Las 54 Instituciones Educativas del Departamento cuentan con docentes de apoyo  pedagógico para la atención educativa de la población con discapacidad.
</t>
    </r>
    <r>
      <rPr>
        <u/>
        <sz val="11"/>
        <rFont val="Arial"/>
        <family val="2"/>
      </rPr>
      <t>Municipio de Córdoba</t>
    </r>
    <r>
      <rPr>
        <sz val="11"/>
        <rFont val="Arial"/>
        <family val="2"/>
      </rPr>
      <t xml:space="preserve">: Contratación de la planta de personal de apoyo pedagógico profesor del aula de apoyo.
</t>
    </r>
    <r>
      <rPr>
        <u/>
        <sz val="11"/>
        <rFont val="Arial"/>
        <family val="2"/>
      </rPr>
      <t>Municipio de Armenia</t>
    </r>
    <r>
      <rPr>
        <sz val="11"/>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rFont val="Arial"/>
        <family val="2"/>
      </rPr>
      <t>Universidad del Quindío</t>
    </r>
    <r>
      <rPr>
        <sz val="11"/>
        <rFont val="Arial"/>
        <family val="2"/>
      </rPr>
      <t xml:space="preserve"> ha realizado por Bienestar Institucional,  charlas a docentes y estudiantes sobre: educación inclusiva y discapacidad, Inclusión en educación superior,  salud física y mental como bases del aprendizaje.  
</t>
    </r>
  </si>
  <si>
    <t>Armenia $980000000                 Sria Educación: $1229327252</t>
  </si>
  <si>
    <r>
      <t xml:space="preserve">Cobertura de Accesibilidad a la Educación Superior en el Departamento del Quindío.
</t>
    </r>
    <r>
      <rPr>
        <u/>
        <sz val="11"/>
        <rFont val="Arial"/>
        <family val="2"/>
      </rPr>
      <t xml:space="preserve">Secretaría de Educación: </t>
    </r>
    <r>
      <rPr>
        <sz val="11"/>
        <rFont val="Arial"/>
        <family val="2"/>
      </rPr>
      <t xml:space="preserve">Este indicador no pertenece a la Secretaría de Educación Departamental del Quindío, puesto que la misma rige a la educación básica y media en los 11 municipios no certificados en educación. 
Desde la </t>
    </r>
    <r>
      <rPr>
        <u/>
        <sz val="11"/>
        <rFont val="Arial"/>
        <family val="2"/>
      </rPr>
      <t>Secretaría de Educación Departamental</t>
    </r>
    <r>
      <rPr>
        <sz val="11"/>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rFont val="Arial"/>
        <family val="2"/>
      </rPr>
      <t>Municipio de La Tebaida:</t>
    </r>
    <r>
      <rPr>
        <sz val="11"/>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</si>
  <si>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</si>
  <si>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r>
      <t xml:space="preserve">Sistema de Seguimiento y Monitoreo en Proyecto Eduativo Institucional para personas con discapacidad creado y operando.
</t>
    </r>
    <r>
      <rPr>
        <u/>
        <sz val="11"/>
        <rFont val="Arial"/>
        <family val="2"/>
      </rPr>
      <t xml:space="preserve">Secretaría de Educación Departamental:  </t>
    </r>
    <r>
      <rPr>
        <sz val="11"/>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</si>
  <si>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r>
      <t xml:space="preserve">Cobertura de Educación Inclusiva en todos los niveles educativos: 
</t>
    </r>
    <r>
      <rPr>
        <u/>
        <sz val="11"/>
        <rFont val="Arial"/>
        <family val="2"/>
      </rPr>
      <t>Secretaría de Educación:</t>
    </r>
    <r>
      <rPr>
        <sz val="11"/>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</si>
  <si>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r>
      <t xml:space="preserve">Escuelas de Iniciación y Formación Deportiva para personas con discapacidad creadas y mantenidas.
</t>
    </r>
    <r>
      <rPr>
        <u/>
        <sz val="11"/>
        <rFont val="Arial"/>
        <family val="2"/>
      </rPr>
      <t>Indeportes Quindío</t>
    </r>
    <r>
      <rPr>
        <sz val="11"/>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</si>
  <si>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INDEPORTES $26220000                         Filandia $500000</t>
  </si>
  <si>
    <t>Quimbaya  $350000
Filandia $ 1197000
INDEPORTES QUINDÍO $12000000                              Armenia $212299999</t>
  </si>
  <si>
    <r>
      <t xml:space="preserve">En la </t>
    </r>
    <r>
      <rPr>
        <u/>
        <sz val="11"/>
        <rFont val="Arial"/>
        <family val="2"/>
      </rPr>
      <t>Secretaría del Interior</t>
    </r>
    <r>
      <rPr>
        <sz val="11"/>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</si>
  <si>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</si>
  <si>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</si>
  <si>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rFont val="Arial"/>
        <family val="2"/>
      </rPr>
      <t>( 1  proyecto productivo).</t>
    </r>
    <r>
      <rPr>
        <sz val="11"/>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rFont val="Arial"/>
        <family val="2"/>
      </rPr>
      <t xml:space="preserve">(5 proyectos productivos)
</t>
    </r>
    <r>
      <rPr>
        <sz val="11"/>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rFont val="Arial"/>
        <family val="2"/>
      </rPr>
      <t>En la Secretaría de Familia: Actividades de fortalecimiento de 5 emprendimientos</t>
    </r>
    <r>
      <rPr>
        <sz val="11"/>
        <rFont val="Arial"/>
        <family val="2"/>
      </rPr>
      <t xml:space="preserve"> de organizaciones y personas con discapacidad en articulación con la Secretaría de  Turismo y las TICs.
</t>
    </r>
  </si>
  <si>
    <r>
      <t xml:space="preserve">Negocios Inclusivos apoyados y fortalecidos: </t>
    </r>
    <r>
      <rPr>
        <b/>
        <u/>
        <sz val="11"/>
        <rFont val="Arial"/>
        <family val="2"/>
      </rPr>
      <t xml:space="preserve">TOTAL AÑO 2022: 29 Negocios inclusivos de personas con discapacidad apoyados </t>
    </r>
    <r>
      <rPr>
        <sz val="11"/>
        <rFont val="Arial"/>
        <family val="2"/>
      </rPr>
      <t xml:space="preserve">mediante participación en ferias y eventos donde comercializaron sus productos, detallandose de la siguiente manera:                                 SECRETARIA DE FAMILIA APOYO A </t>
    </r>
    <r>
      <rPr>
        <u/>
        <sz val="11"/>
        <rFont val="Arial"/>
        <family val="2"/>
      </rPr>
      <t>17 EMPRENDIMIENTOS</t>
    </r>
    <r>
      <rPr>
        <sz val="11"/>
        <rFont val="Arial"/>
        <family val="2"/>
      </rPr>
      <t xml:space="preserve"> DE PERSONAS CON DISCAPACIDAD en Montenegro (Feria "Los Colores de la Igualdad") Secretaría de Turismo.  El 1 de septiembre en el municipio de Salento, se realizó Jornada de sensibilización a </t>
    </r>
    <r>
      <rPr>
        <u/>
        <sz val="11"/>
        <rFont val="Arial"/>
        <family val="2"/>
      </rPr>
      <t>7 estabelcimentos</t>
    </r>
    <r>
      <rPr>
        <sz val="11"/>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rFont val="Arial"/>
        <family val="2"/>
      </rPr>
      <t xml:space="preserve">5 personas </t>
    </r>
    <r>
      <rPr>
        <sz val="11"/>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</si>
  <si>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</si>
  <si>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r>
      <t xml:space="preserve">Estrategia RBC con Eje de Emprendimiento implementado en el Departamento del Quindío: </t>
    </r>
    <r>
      <rPr>
        <b/>
        <u/>
        <sz val="11"/>
        <rFont val="Arial"/>
        <family val="2"/>
      </rPr>
      <t>Se cuenta con 1 Estratégia RBC,</t>
    </r>
    <r>
      <rPr>
        <sz val="11"/>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</si>
  <si>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r>
      <t>TOTAL MICROEMPRESAS APOYADAS DURANTE LA VIGENCIA DE LA PRESENTE PP ACUMULADO HASTA EL AÑO 2022:</t>
    </r>
    <r>
      <rPr>
        <b/>
        <u/>
        <sz val="11"/>
        <rFont val="Arial"/>
        <family val="2"/>
      </rPr>
      <t xml:space="preserve"> 38.</t>
    </r>
    <r>
      <rPr>
        <sz val="11"/>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rFont val="Arial"/>
        <family val="2"/>
      </rPr>
      <t xml:space="preserve">(11) emprendimientos apoyados </t>
    </r>
    <r>
      <rPr>
        <sz val="11"/>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</si>
  <si>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t>10'0</t>
  </si>
  <si>
    <r>
      <t xml:space="preserve">
Programa de Participación y Fomento al Turismo para PCD, Cuidadores y sus Familias creado e implementado en el Departamento del Quindío. </t>
    </r>
    <r>
      <rPr>
        <b/>
        <u/>
        <sz val="11"/>
        <rFont val="Arial"/>
        <family val="2"/>
      </rPr>
      <t>Se cuenta con 1 PROGRAMA,</t>
    </r>
    <r>
      <rPr>
        <sz val="11"/>
        <rFont val="Arial"/>
        <family val="2"/>
      </rPr>
      <t xml:space="preserve"> dentro del cual se han desarrollado las siguientes acciones: 
</t>
    </r>
    <r>
      <rPr>
        <b/>
        <u/>
        <sz val="11"/>
        <rFont val="Arial"/>
        <family val="2"/>
      </rPr>
      <t>La Secretaria de Turismo</t>
    </r>
    <r>
      <rPr>
        <sz val="11"/>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</si>
  <si>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</si>
  <si>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r>
      <t xml:space="preserve">En la </t>
    </r>
    <r>
      <rPr>
        <u/>
        <sz val="11"/>
        <rFont val="Arial"/>
        <family val="2"/>
      </rPr>
      <t>Secretaría de Salud Departamental,</t>
    </r>
    <r>
      <rPr>
        <sz val="11"/>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</si>
  <si>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t>Cobertura en  promoción, prevención y atención en Salud: 
En la Secretaría de Salud Departamental. Se cuenta con una cobertura de atencion en salud para el departamento del Quindio del 96%</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</si>
  <si>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</si>
  <si>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rFont val="Arial"/>
        <family val="2"/>
      </rPr>
      <t>Acciones de IVC a las 7 EAPBS que hacen presencia en el departamento y a 7 IPS de la red publica del departamento ( ESES), representa un 70% de cumplimiento en la ejecución de esta acción.</t>
    </r>
    <r>
      <rPr>
        <sz val="11"/>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</si>
  <si>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</si>
  <si>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</si>
  <si>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</si>
  <si>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</si>
  <si>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</si>
  <si>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</si>
  <si>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 xml:space="preserve">Secretaría de Salud $1.000.000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</si>
  <si>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</si>
  <si>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</si>
  <si>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</si>
  <si>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</si>
  <si>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Secretaría de Salud           $ 2.000.000                          Armenia   $2000000      Quimbaya $750000</t>
  </si>
  <si>
    <t>Secretaría de Salud      $ 2.000.000</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</si>
  <si>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</si>
  <si>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 xml:space="preserve">Secretaría de Salud             $ 2.000.000                                                 </t>
  </si>
  <si>
    <t xml:space="preserve">Secretaria de Salud $2.000.000.                                      </t>
  </si>
  <si>
    <t>En  la Secretaría de Salud Departamental,  Las 11  ESES  del Departamento cuentan con la ruta de atención integral desde la RBC para la identificación y canalización de la población con discapacidad.</t>
  </si>
  <si>
    <t xml:space="preserve">Secretaría de Salud $1000000                          </t>
  </si>
  <si>
    <r>
      <rPr>
        <u/>
        <sz val="11"/>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</si>
  <si>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</si>
  <si>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</si>
  <si>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</si>
  <si>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r>
      <rPr>
        <b/>
        <u/>
        <sz val="11"/>
        <rFont val="Arial"/>
        <family val="2"/>
      </rPr>
      <t>Secretaría de Salud,</t>
    </r>
    <r>
      <rPr>
        <sz val="11"/>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</si>
  <si>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100</t>
  </si>
  <si>
    <r>
      <t xml:space="preserve">Programa de Promoción y Difusión de Inclusión y Permanencia Laboral para personas con discapacidad creado e implementado:  </t>
    </r>
    <r>
      <rPr>
        <u/>
        <sz val="11"/>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</si>
  <si>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r>
      <t xml:space="preserve">Total de deportistas, personas con discapacidad  con logros deportivos apoyados: 100 deportistas en el 2022. de una meta de 165 para el año 2022. 
</t>
    </r>
    <r>
      <rPr>
        <u/>
        <sz val="11"/>
        <rFont val="Arial"/>
        <family val="2"/>
      </rPr>
      <t>Indeportes Quindío</t>
    </r>
    <r>
      <rPr>
        <sz val="11"/>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rFont val="Arial"/>
        <family val="2"/>
      </rPr>
      <t xml:space="preserve">En total en el año 2022 fueron apoyados 96 deportistas en este aspecto. por Indeportes Quindío. </t>
    </r>
    <r>
      <rPr>
        <sz val="11"/>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</si>
  <si>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</si>
  <si>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</si>
  <si>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</si>
  <si>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</si>
  <si>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</si>
  <si>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</si>
  <si>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En los municipios se realizaron dos campañas virtuales  contra la homofóbia y la no discriminacion por sexo.   En Secretaría de Familia a traves de la Jefatura de Mujer se han realizado actividades y campañas en este aspecto en todo el Departamento.</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</si>
  <si>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</si>
  <si>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</si>
  <si>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</si>
  <si>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</si>
  <si>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 xml:space="preserve">Para el periodo informado, no se adelantaron acciones al cumplimiento del indicador. </t>
  </si>
  <si>
    <t>0,64</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</si>
  <si>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</si>
  <si>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r>
      <t xml:space="preserve">Tomando como dato preliminar el Boletín epidemiológico del SIVIGILA </t>
    </r>
    <r>
      <rPr>
        <u/>
        <sz val="11"/>
        <rFont val="Arial"/>
        <family val="2"/>
      </rPr>
      <t>año 2021</t>
    </r>
    <r>
      <rPr>
        <sz val="11"/>
        <rFont val="Arial"/>
        <family val="2"/>
      </rPr>
      <t xml:space="preserve"> emitido por la Secretaría de Salud del Departamento, </t>
    </r>
    <r>
      <rPr>
        <u/>
        <sz val="11"/>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</si>
  <si>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</si>
  <si>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</si>
  <si>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r>
      <t xml:space="preserve">
En</t>
    </r>
    <r>
      <rPr>
        <u/>
        <sz val="11"/>
        <rFont val="Arial"/>
        <family val="2"/>
      </rPr>
      <t xml:space="preserve"> Indeportes Quindío:</t>
    </r>
    <r>
      <rPr>
        <sz val="11"/>
        <rFont val="Arial"/>
        <family val="2"/>
      </rPr>
      <t xml:space="preserve">  1 juegos Intercolegiados realizados y apoyados en 2022 para un total de 8 juegos en la vigencia de la presente PP de Discapacidad.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rFont val="Arial"/>
        <family val="2"/>
      </rPr>
      <t>Municipio de Quimbaya</t>
    </r>
    <r>
      <rPr>
        <sz val="11"/>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</si>
  <si>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41.5%</t>
  </si>
  <si>
    <t>Número de Campañas para la disminución de la Homofobia y la discriminación por enfoque étnico y condición especil.</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</si>
  <si>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</si>
  <si>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r>
      <t xml:space="preserve">Existen </t>
    </r>
    <r>
      <rPr>
        <u/>
        <sz val="11"/>
        <rFont val="Arial"/>
        <family val="2"/>
      </rPr>
      <t>80 medios de comunicación en el Departamento</t>
    </r>
    <r>
      <rPr>
        <sz val="11"/>
        <rFont val="Arial"/>
        <family val="2"/>
      </rPr>
      <t xml:space="preserve">,  de los cuales se han realizado actividades de formación por enfoque diferencial de Discapacidad en:  </t>
    </r>
    <r>
      <rPr>
        <u/>
        <sz val="11"/>
        <rFont val="Arial"/>
        <family val="2"/>
      </rPr>
      <t>2022 (4 medios intervenidos</t>
    </r>
    <r>
      <rPr>
        <sz val="11"/>
        <rFont val="Arial"/>
        <family val="2"/>
      </rPr>
      <t xml:space="preserve">);  En total </t>
    </r>
    <r>
      <rPr>
        <u/>
        <sz val="11"/>
        <rFont val="Arial"/>
        <family val="2"/>
      </rPr>
      <t>en lo corrido del Decenio se han intervenido 14 medios entre 2016 a 2021,</t>
    </r>
    <r>
      <rPr>
        <sz val="11"/>
        <rFont val="Arial"/>
        <family val="2"/>
      </rPr>
      <t xml:space="preserve"> para un </t>
    </r>
    <r>
      <rPr>
        <b/>
        <u/>
        <sz val="11"/>
        <rFont val="Arial"/>
        <family val="2"/>
      </rPr>
      <t>TOTAL DE 18 MEDIOS DE COMUNICACION</t>
    </r>
    <r>
      <rPr>
        <sz val="11"/>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</si>
  <si>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 xml:space="preserve">9  Organizaciones con estrategia de medios de Comunicación </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</si>
  <si>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</si>
  <si>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r>
      <rPr>
        <b/>
        <u/>
        <sz val="11"/>
        <rFont val="Arial"/>
        <family val="2"/>
      </rPr>
      <t xml:space="preserve">31  Medios de Comunicación de Organizaciones de base apoyadas y fortalecidas en el Departamento del Quindío en lo corrido del decenio desde 2016 a 2022. 
</t>
    </r>
    <r>
      <rPr>
        <sz val="11"/>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</si>
  <si>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</si>
  <si>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r>
      <rPr>
        <b/>
        <u/>
        <sz val="11"/>
        <rFont val="Arial"/>
        <family val="2"/>
      </rPr>
      <t>Red de apoyo para la discapacidad fortalecida y funcionando</t>
    </r>
    <r>
      <rPr>
        <sz val="11"/>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</si>
  <si>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</si>
  <si>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r>
      <rPr>
        <b/>
        <u/>
        <sz val="11"/>
        <rFont val="Arial"/>
        <family val="2"/>
      </rPr>
      <t xml:space="preserve">TOTAL ORGANIZACIONES APOYADAS EN EL DECENIO DESDE 2017 HASTA DIC. 31 DE 2022: 32 ORGANIZACIONES.       </t>
    </r>
    <r>
      <rPr>
        <sz val="11"/>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</si>
  <si>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 xml:space="preserve">27 UNIDADES PRODUCTIVAS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</si>
  <si>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</si>
  <si>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r>
      <rPr>
        <u/>
        <sz val="11"/>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</si>
  <si>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</si>
  <si>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 xml:space="preserve">5 Campañas </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</si>
  <si>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</si>
  <si>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r>
      <rPr>
        <b/>
        <u/>
        <sz val="11"/>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</si>
  <si>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r>
      <t xml:space="preserve">
</t>
    </r>
    <r>
      <rPr>
        <b/>
        <u/>
        <sz val="11"/>
        <rFont val="Arial"/>
        <family val="2"/>
      </rPr>
      <t xml:space="preserve">31 Gestores formados y vinculados a procesos culturales en los 12 municipios en el decenio (desde 2017 hasta 2022): 
</t>
    </r>
    <r>
      <rPr>
        <sz val="11"/>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</si>
  <si>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 xml:space="preserve">2  Organizaciones </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</si>
  <si>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</si>
  <si>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r>
      <rPr>
        <b/>
        <u/>
        <sz val="11"/>
        <rFont val="Arial"/>
        <family val="2"/>
      </rPr>
      <t>16 Organizaciones de base con actividades culturales y artísticas se cuantificaron desde 2017 hasta 2022</t>
    </r>
    <r>
      <rPr>
        <sz val="11"/>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</si>
  <si>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</si>
  <si>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r>
      <rPr>
        <b/>
        <u/>
        <sz val="11"/>
        <rFont val="Arial"/>
        <family val="2"/>
      </rPr>
      <t>28 Eventos Culturales y Artísticos realizados para el reconocimiento de las capacidades y habilidades de las personas con discapacidad en el decenio (periodo comprendido entre el año 2017 y 2022 en el Departamento).</t>
    </r>
    <r>
      <rPr>
        <sz val="11"/>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</si>
  <si>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 xml:space="preserve">EN EL MUNICIPIO DE CORDOBA;    en la casa de la cultura espacios con acceso de ramplas para la formacion en cultura y de facil acceso para la poblacion con discapacidad </t>
  </si>
  <si>
    <r>
      <rPr>
        <b/>
        <u/>
        <sz val="11"/>
        <rFont val="Arial"/>
        <family val="2"/>
      </rPr>
      <t xml:space="preserve">En el decenio, (2017 a 2022) se contabilizaron 12 Espacios y Escenarios Culturales adecuados con criterios de accesibilidad en el Departamento del Quindío. </t>
    </r>
    <r>
      <rPr>
        <sz val="11"/>
        <rFont val="Arial"/>
        <family val="2"/>
      </rPr>
      <t xml:space="preserve">
</t>
    </r>
    <r>
      <rPr>
        <u/>
        <sz val="11"/>
        <rFont val="Arial"/>
        <family val="2"/>
      </rPr>
      <t>EN 2022, Se reportaron 8 Escenarios adecuados</t>
    </r>
    <r>
      <rPr>
        <sz val="11"/>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</si>
  <si>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r>
      <t xml:space="preserve">% de Apoyos asignados a PCD severa y en condiciones de pobreza extrema:  </t>
    </r>
    <r>
      <rPr>
        <sz val="11"/>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</si>
  <si>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r>
      <rPr>
        <u/>
        <sz val="11"/>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rFont val="Arial"/>
        <family val="2"/>
      </rPr>
      <t xml:space="preserve">   Las entidades que han reportado en el decenio, solo dan cuenta de algunas acciones realizadas en algunos espacios publicos del departamento. </t>
    </r>
    <r>
      <rPr>
        <u/>
        <sz val="11"/>
        <rFont val="Arial"/>
        <family val="2"/>
      </rPr>
      <t xml:space="preserve">Sin embargo,  se han dado unos porcentajes aproximados que oscilan entre el 7% y el 22% en los respectivos reportes. </t>
    </r>
    <r>
      <rPr>
        <sz val="11"/>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</si>
  <si>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r>
      <rPr>
        <sz val="11"/>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rFont val="Calibri"/>
        <family val="2"/>
        <scheme val="minor"/>
      </rPr>
      <t xml:space="preserve">
</t>
    </r>
  </si>
  <si>
    <r>
      <rPr>
        <b/>
        <u/>
        <sz val="11"/>
        <rFont val="Arial"/>
        <family val="2"/>
      </rPr>
      <t>17 Instituciones Educativas con Programa de actividades deportivas, culturales y recreativas  bajo la estrategia RBC reportadas a lo largo del decenio (entre 2017 y 2022).</t>
    </r>
    <r>
      <rPr>
        <sz val="11"/>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rFont val="Arial"/>
        <family val="2"/>
      </rPr>
      <t xml:space="preserve">
Secretaría de Educación Departamental: </t>
    </r>
    <r>
      <rPr>
        <sz val="11"/>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</si>
  <si>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r>
      <t xml:space="preserve">NO SE TIENE UN PORCENTAJE EXACTO DE RUTAS DE TRANSPORTE  Municipal e Intermunicipal con diseño universal de Información para personas con discapacidad operado y mantenido:  Pero </t>
    </r>
    <r>
      <rPr>
        <b/>
        <u/>
        <sz val="11"/>
        <rFont val="Arial"/>
        <family val="2"/>
      </rPr>
      <t xml:space="preserve">se evidencian acciones respecto a este indicador durante el decenio, que dan cuenta de un 40% aproximado de cumplimiento en 6 municipios que han reportado información al respecto. 
</t>
    </r>
    <r>
      <rPr>
        <sz val="11"/>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</si>
  <si>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verde</t>
  </si>
  <si>
    <t>oliva</t>
  </si>
  <si>
    <t>amarillo</t>
  </si>
  <si>
    <t>café</t>
  </si>
  <si>
    <t>rojo</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</si>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</sst>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 #,##0.00_);_(* \(#,##0.00\);_(* &quot;-&quot;??_);_(@_)"/>
    <numFmt numFmtId="165" formatCode="_-* #,##0.00\ &quot;€&quot;_-;\-* #,##0.00\ &quot;€&quot;_-;_-* &quot;-&quot;??\ &quot;€&quot;_-;_-@_-"/>
    <numFmt numFmtId="166" formatCode="_-* #,##0.00\ _€_-;\-* #,##0.00\ _€_-;_-* &quot;-&quot;??\ _€_-;_-@_-"/>
    <numFmt numFmtId="167" formatCode="_-&quot;$&quot;* #,##0_-;\-&quot;$&quot;* #,##0_-;_-&quot;$&quot;* &quot;-&quot;_-;_-@_-"/>
    <numFmt numFmtId="168" formatCode="0.0"/>
    <numFmt numFmtId="169" formatCode="&quot;$&quot;\ #,##0.00"/>
    <numFmt numFmtId="170" formatCode="&quot;$&quot;\ #,##0"/>
    <numFmt numFmtId="171" formatCode="&quot;$&quot;\ #,##0.00000"/>
    <numFmt numFmtId="172" formatCode="_-* #,##0\ _€_-;\-* #,##0\ _€_-;_-* &quot;-&quot;??\ _€_-;_-@_-"/>
    <numFmt numFmtId="173" formatCode="0.0%"/>
  </numFmts>
  <fonts count="7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sz val="16"/>
      <color theme="1"/>
      <name val="Arial"/>
      <family val="2"/>
    </font>
    <font>
      <b/>
      <sz val="12"/>
      <color theme="1"/>
      <name val="Arial"/>
      <family val="2"/>
    </font>
    <font>
      <b/>
      <sz val="12"/>
      <name val="Arial"/>
      <family val="2"/>
    </font>
    <font>
      <sz val="14"/>
      <color theme="1"/>
      <name val="Arial"/>
      <family val="2"/>
    </font>
    <font>
      <sz val="18"/>
      <color theme="1"/>
      <name val="Arial"/>
      <family val="2"/>
    </font>
    <font>
      <b/>
      <sz val="20"/>
      <color theme="1"/>
      <name val="Calibri"/>
      <family val="2"/>
      <scheme val="minor"/>
    </font>
    <font>
      <b/>
      <sz val="22"/>
      <color theme="1"/>
      <name val="Arial"/>
      <family val="2"/>
    </font>
    <font>
      <sz val="12"/>
      <color theme="1"/>
      <name val="Arial"/>
      <family val="2"/>
    </font>
    <font>
      <sz val="10"/>
      <color theme="1"/>
      <name val="Arial"/>
      <family val="2"/>
    </font>
    <font>
      <sz val="10"/>
      <name val="Arial"/>
      <family val="2"/>
    </font>
    <font>
      <sz val="10"/>
      <color rgb="FFFF0000"/>
      <name val="Arial"/>
      <family val="2"/>
    </font>
    <font>
      <sz val="11"/>
      <color rgb="FF9C0006"/>
      <name val="Calibri"/>
      <family val="2"/>
      <scheme val="minor"/>
    </font>
    <font>
      <sz val="8"/>
      <color theme="1"/>
      <name val="Arial"/>
      <family val="2"/>
    </font>
    <font>
      <sz val="10"/>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22"/>
      <color theme="1"/>
      <name val="Calibri"/>
      <family val="2"/>
      <scheme val="minor"/>
    </font>
    <font>
      <b/>
      <i/>
      <sz val="16"/>
      <color theme="1"/>
      <name val="Arial"/>
      <family val="2"/>
    </font>
    <font>
      <b/>
      <sz val="20"/>
      <color theme="1"/>
      <name val="Arial"/>
      <family val="2"/>
    </font>
    <font>
      <sz val="11"/>
      <color rgb="FF9C0006"/>
      <name val="Arial"/>
      <family val="2"/>
    </font>
    <font>
      <b/>
      <sz val="11"/>
      <color theme="1"/>
      <name val="Tahoma"/>
      <family val="2"/>
    </font>
    <font>
      <b/>
      <sz val="10"/>
      <color theme="0"/>
      <name val="Calibri"/>
      <family val="2"/>
      <scheme val="minor"/>
    </font>
    <font>
      <b/>
      <sz val="11"/>
      <color theme="0"/>
      <name val="Calibri"/>
      <family val="2"/>
      <scheme val="minor"/>
    </font>
    <font>
      <b/>
      <sz val="12"/>
      <color theme="0"/>
      <name val="Calibri"/>
      <family val="2"/>
      <scheme val="minor"/>
    </font>
    <font>
      <sz val="12"/>
      <name val="Calibri"/>
      <family val="2"/>
      <scheme val="minor"/>
    </font>
    <font>
      <sz val="12"/>
      <color theme="1"/>
      <name val="Calibri"/>
      <family val="2"/>
      <scheme val="minor"/>
    </font>
    <font>
      <b/>
      <sz val="11"/>
      <color rgb="FF6F6F6E"/>
      <name val="Calibri"/>
      <family val="2"/>
      <scheme val="minor"/>
    </font>
    <font>
      <sz val="11"/>
      <color rgb="FF000000"/>
      <name val="Calibri"/>
      <family val="2"/>
    </font>
    <font>
      <sz val="12"/>
      <color rgb="FF000000"/>
      <name val="Calibri"/>
      <family val="2"/>
      <scheme val="minor"/>
    </font>
    <font>
      <sz val="12"/>
      <color rgb="FF222222"/>
      <name val="Calibri"/>
      <family val="2"/>
      <scheme val="minor"/>
    </font>
    <font>
      <b/>
      <i/>
      <sz val="14"/>
      <color theme="1"/>
      <name val="Arial"/>
      <family val="2"/>
    </font>
    <font>
      <sz val="22"/>
      <color rgb="FFFFFF00"/>
      <name val="Arial"/>
      <family val="2"/>
    </font>
    <font>
      <sz val="22"/>
      <color theme="1"/>
      <name val="Arial"/>
      <family val="2"/>
    </font>
    <font>
      <sz val="20"/>
      <color theme="1"/>
      <name val="Arial"/>
      <family val="2"/>
    </font>
    <font>
      <b/>
      <sz val="11"/>
      <color rgb="FFFF0000"/>
      <name val="Tahoma"/>
      <family val="2"/>
    </font>
    <font>
      <sz val="11"/>
      <name val="Calibri"/>
      <family val="2"/>
      <scheme val="minor"/>
    </font>
    <font>
      <b/>
      <sz val="11"/>
      <name val="Tahoma"/>
      <family val="2"/>
    </font>
    <font>
      <b/>
      <u/>
      <sz val="11"/>
      <name val="Arial"/>
      <family val="2"/>
    </font>
    <font>
      <u/>
      <sz val="11"/>
      <name val="Arial"/>
      <family val="2"/>
    </font>
    <font>
      <sz val="11"/>
      <color rgb="FFFF0000"/>
      <name val="Calibri"/>
      <family val="2"/>
      <scheme val="minor"/>
    </font>
    <font>
      <sz val="11"/>
      <color rgb="FF00B050"/>
      <name val="Calibri"/>
      <family val="2"/>
      <scheme val="minor"/>
    </font>
  </fonts>
  <fills count="31">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rgb="FFFFC7CE"/>
      </patternFill>
    </fill>
    <fill>
      <patternFill patternType="solid">
        <fgColor theme="9"/>
        <bgColor indexed="64"/>
      </patternFill>
    </fill>
    <fill>
      <patternFill patternType="solid">
        <fgColor theme="9" tint="0.59999389629810485"/>
        <bgColor indexed="64"/>
      </patternFill>
    </fill>
    <fill>
      <patternFill patternType="solid">
        <fgColor rgb="FF522B57"/>
        <bgColor indexed="64"/>
      </patternFill>
    </fill>
    <fill>
      <patternFill patternType="solid">
        <fgColor rgb="FFECECEC"/>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C00000"/>
        <bgColor indexed="64"/>
      </patternFill>
    </fill>
    <fill>
      <patternFill patternType="solid">
        <fgColor theme="9" tint="0.39997558519241921"/>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522B57"/>
      </left>
      <right style="thin">
        <color rgb="FF522B57"/>
      </right>
      <top style="thin">
        <color rgb="FF522B57"/>
      </top>
      <bottom style="thin">
        <color rgb="FF522B5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1">
    <xf numFmtId="0" fontId="0" fillId="0" borderId="0"/>
    <xf numFmtId="164" fontId="24" fillId="0" borderId="0" applyFont="0" applyFill="0" applyBorder="0" applyAlignment="0" applyProtection="0"/>
    <xf numFmtId="167" fontId="23" fillId="0" borderId="0" applyFont="0" applyFill="0" applyBorder="0" applyAlignment="0" applyProtection="0"/>
    <xf numFmtId="164" fontId="23" fillId="0" borderId="0" applyFont="0" applyFill="0" applyBorder="0" applyAlignment="0" applyProtection="0"/>
    <xf numFmtId="165" fontId="24" fillId="0" borderId="0" applyFont="0" applyFill="0" applyBorder="0" applyAlignment="0" applyProtection="0"/>
    <xf numFmtId="9" fontId="23" fillId="0" borderId="0" applyFont="0" applyFill="0" applyBorder="0" applyAlignment="0" applyProtection="0"/>
    <xf numFmtId="0" fontId="45" fillId="21" borderId="0" applyNumberFormat="0" applyBorder="0" applyAlignment="0" applyProtection="0"/>
    <xf numFmtId="166" fontId="23" fillId="0" borderId="0" applyFont="0" applyFill="0" applyBorder="0" applyAlignment="0" applyProtection="0"/>
    <xf numFmtId="0" fontId="57" fillId="24" borderId="26">
      <alignment horizontal="center" vertical="center" wrapText="1"/>
    </xf>
    <xf numFmtId="0" fontId="61" fillId="25" borderId="27">
      <alignment horizontal="center" vertical="center" wrapText="1"/>
    </xf>
    <xf numFmtId="0" fontId="62" fillId="0" borderId="0"/>
  </cellStyleXfs>
  <cellXfs count="768">
    <xf numFmtId="0" fontId="0" fillId="0" borderId="0" xfId="0"/>
    <xf numFmtId="0" fontId="25" fillId="0" borderId="0" xfId="0" applyFont="1" applyAlignment="1">
      <alignment horizontal="center" vertical="center"/>
    </xf>
    <xf numFmtId="0" fontId="25" fillId="3" borderId="0" xfId="0" applyFont="1" applyFill="1" applyAlignment="1">
      <alignment horizontal="center" vertical="center"/>
    </xf>
    <xf numFmtId="0" fontId="25" fillId="5" borderId="0" xfId="0" applyFont="1" applyFill="1" applyAlignment="1">
      <alignment horizontal="center" vertical="center"/>
    </xf>
    <xf numFmtId="0" fontId="25" fillId="4" borderId="0" xfId="0" applyFont="1" applyFill="1" applyAlignment="1">
      <alignment horizontal="center" vertical="center"/>
    </xf>
    <xf numFmtId="0" fontId="25" fillId="0" borderId="0" xfId="0" applyFont="1" applyFill="1" applyAlignment="1">
      <alignment horizontal="center" vertical="center"/>
    </xf>
    <xf numFmtId="0" fontId="25" fillId="8" borderId="0" xfId="0" applyFont="1" applyFill="1" applyAlignment="1">
      <alignment horizontal="center" vertical="center"/>
    </xf>
    <xf numFmtId="0" fontId="25" fillId="6" borderId="0" xfId="0" applyFont="1" applyFill="1" applyAlignment="1">
      <alignment horizontal="center" vertical="center"/>
    </xf>
    <xf numFmtId="0" fontId="25" fillId="7" borderId="0" xfId="0" applyFont="1" applyFill="1" applyAlignment="1">
      <alignment horizontal="center" vertical="center"/>
    </xf>
    <xf numFmtId="0" fontId="27" fillId="0" borderId="0" xfId="0" applyFont="1" applyAlignment="1">
      <alignment horizontal="center" vertical="center"/>
    </xf>
    <xf numFmtId="0" fontId="30"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5" fillId="3" borderId="1" xfId="0" applyNumberFormat="1" applyFont="1" applyFill="1" applyBorder="1" applyAlignment="1">
      <alignment horizontal="center" vertical="center"/>
    </xf>
    <xf numFmtId="0" fontId="26" fillId="3" borderId="1" xfId="0" applyFont="1" applyFill="1" applyBorder="1" applyAlignment="1">
      <alignment horizontal="center" vertical="center"/>
    </xf>
    <xf numFmtId="10" fontId="29" fillId="3" borderId="1" xfId="5" applyNumberFormat="1" applyFont="1" applyFill="1" applyBorder="1" applyAlignment="1">
      <alignment horizontal="center" vertical="center" wrapText="1"/>
    </xf>
    <xf numFmtId="1" fontId="29" fillId="3" borderId="1" xfId="5" applyNumberFormat="1" applyFont="1" applyFill="1" applyBorder="1" applyAlignment="1">
      <alignment horizontal="center" vertical="center"/>
    </xf>
    <xf numFmtId="2" fontId="29" fillId="3" borderId="1" xfId="5" applyNumberFormat="1" applyFont="1" applyFill="1" applyBorder="1" applyAlignment="1">
      <alignment horizontal="center" vertical="center"/>
    </xf>
    <xf numFmtId="9" fontId="29" fillId="3" borderId="1" xfId="5" applyFont="1" applyFill="1" applyBorder="1" applyAlignment="1">
      <alignment horizontal="center" vertical="center"/>
    </xf>
    <xf numFmtId="1" fontId="29" fillId="3" borderId="1" xfId="0" applyNumberFormat="1" applyFont="1" applyFill="1" applyBorder="1" applyAlignment="1">
      <alignment horizontal="center" vertical="center"/>
    </xf>
    <xf numFmtId="9" fontId="29" fillId="3" borderId="1" xfId="5" applyNumberFormat="1" applyFont="1" applyFill="1" applyBorder="1" applyAlignment="1">
      <alignment horizontal="center" vertical="center"/>
    </xf>
    <xf numFmtId="1" fontId="2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1" fillId="0" borderId="0" xfId="0" applyFont="1" applyAlignment="1">
      <alignment horizontal="center" vertical="center"/>
    </xf>
    <xf numFmtId="0" fontId="33" fillId="0" borderId="0" xfId="0" applyFont="1" applyAlignment="1">
      <alignment horizontal="center"/>
    </xf>
    <xf numFmtId="0" fontId="34" fillId="0" borderId="12" xfId="0" applyFont="1" applyBorder="1" applyAlignment="1">
      <alignment horizontal="center" vertical="center"/>
    </xf>
    <xf numFmtId="0" fontId="33" fillId="0" borderId="1" xfId="0" applyFont="1" applyBorder="1" applyAlignment="1">
      <alignment horizontal="center" vertical="center" wrapText="1"/>
    </xf>
    <xf numFmtId="0" fontId="34" fillId="0" borderId="15" xfId="0" applyFont="1" applyBorder="1" applyAlignment="1">
      <alignment horizontal="center" vertical="center"/>
    </xf>
    <xf numFmtId="0" fontId="33"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8" fillId="14" borderId="3" xfId="0" applyFont="1" applyFill="1" applyBorder="1" applyAlignment="1">
      <alignment horizontal="center" vertical="center"/>
    </xf>
    <xf numFmtId="0" fontId="38" fillId="9" borderId="3" xfId="0" applyFont="1" applyFill="1" applyBorder="1" applyAlignment="1">
      <alignment horizontal="center" vertical="center"/>
    </xf>
    <xf numFmtId="0" fontId="38" fillId="4" borderId="3" xfId="0" applyFont="1" applyFill="1" applyBorder="1" applyAlignment="1">
      <alignment horizontal="center" vertical="center"/>
    </xf>
    <xf numFmtId="0" fontId="38" fillId="13" borderId="3" xfId="0" applyFont="1" applyFill="1" applyBorder="1" applyAlignment="1">
      <alignment horizontal="center" vertical="center"/>
    </xf>
    <xf numFmtId="0" fontId="38" fillId="11" borderId="3" xfId="0" applyFont="1" applyFill="1" applyBorder="1" applyAlignment="1">
      <alignment horizontal="center" vertical="center"/>
    </xf>
    <xf numFmtId="0" fontId="38" fillId="14" borderId="1" xfId="0" applyFont="1" applyFill="1" applyBorder="1" applyAlignment="1">
      <alignment horizontal="center" vertical="center"/>
    </xf>
    <xf numFmtId="0" fontId="38" fillId="9" borderId="1" xfId="0" applyFont="1" applyFill="1" applyBorder="1" applyAlignment="1">
      <alignment horizontal="center" vertical="center"/>
    </xf>
    <xf numFmtId="0" fontId="38" fillId="4" borderId="1" xfId="0" applyFont="1" applyFill="1" applyBorder="1" applyAlignment="1">
      <alignment horizontal="center" vertical="center"/>
    </xf>
    <xf numFmtId="0" fontId="38" fillId="13" borderId="1" xfId="0" applyFont="1" applyFill="1" applyBorder="1" applyAlignment="1">
      <alignment horizontal="center" vertical="center"/>
    </xf>
    <xf numFmtId="0" fontId="38" fillId="11" borderId="1" xfId="0" applyFont="1" applyFill="1" applyBorder="1" applyAlignment="1">
      <alignment horizontal="center" vertical="center"/>
    </xf>
    <xf numFmtId="0" fontId="38" fillId="14" borderId="4" xfId="0" applyFont="1" applyFill="1" applyBorder="1" applyAlignment="1">
      <alignment horizontal="center" vertical="center"/>
    </xf>
    <xf numFmtId="0" fontId="38" fillId="9" borderId="4" xfId="0" applyFont="1" applyFill="1" applyBorder="1" applyAlignment="1">
      <alignment horizontal="center" vertical="center"/>
    </xf>
    <xf numFmtId="0" fontId="38" fillId="4" borderId="4" xfId="0" applyFont="1" applyFill="1" applyBorder="1" applyAlignment="1">
      <alignment horizontal="center" vertical="center"/>
    </xf>
    <xf numFmtId="0" fontId="38" fillId="13" borderId="4" xfId="0" applyFont="1" applyFill="1" applyBorder="1" applyAlignment="1">
      <alignment horizontal="center" vertical="center"/>
    </xf>
    <xf numFmtId="0" fontId="38" fillId="11" borderId="4" xfId="0" applyFont="1" applyFill="1" applyBorder="1" applyAlignment="1">
      <alignment horizontal="center" vertical="center"/>
    </xf>
    <xf numFmtId="9" fontId="35" fillId="19" borderId="1" xfId="0" applyNumberFormat="1" applyFont="1" applyFill="1" applyBorder="1" applyAlignment="1">
      <alignment horizontal="center" vertical="center" wrapText="1"/>
    </xf>
    <xf numFmtId="9" fontId="41" fillId="20" borderId="1" xfId="0" applyNumberFormat="1" applyFont="1" applyFill="1" applyBorder="1" applyAlignment="1">
      <alignment horizontal="center" vertical="center" wrapText="1"/>
    </xf>
    <xf numFmtId="0" fontId="42" fillId="0" borderId="0" xfId="0" applyFont="1" applyAlignment="1">
      <alignment horizontal="center" vertical="center"/>
    </xf>
    <xf numFmtId="0" fontId="42" fillId="3" borderId="1" xfId="0" applyFont="1" applyFill="1" applyBorder="1" applyAlignment="1">
      <alignment horizontal="justify" vertical="justify"/>
    </xf>
    <xf numFmtId="9" fontId="33" fillId="0" borderId="1" xfId="5" applyFont="1" applyFill="1" applyBorder="1" applyAlignment="1">
      <alignment horizontal="center" vertical="center"/>
    </xf>
    <xf numFmtId="9" fontId="33" fillId="0" borderId="1" xfId="0" applyNumberFormat="1" applyFont="1" applyFill="1" applyBorder="1" applyAlignment="1">
      <alignment horizontal="center" vertical="center"/>
    </xf>
    <xf numFmtId="0" fontId="33" fillId="0" borderId="1" xfId="0" applyFont="1" applyFill="1" applyBorder="1" applyAlignment="1">
      <alignment vertical="center" wrapText="1"/>
    </xf>
    <xf numFmtId="1" fontId="42" fillId="0" borderId="1" xfId="0" applyNumberFormat="1" applyFont="1" applyFill="1" applyBorder="1" applyAlignment="1">
      <alignment horizontal="center" vertical="center" wrapText="1"/>
    </xf>
    <xf numFmtId="9" fontId="33" fillId="0" borderId="1" xfId="0" applyNumberFormat="1" applyFont="1" applyFill="1" applyBorder="1" applyAlignment="1">
      <alignment vertical="center" wrapText="1"/>
    </xf>
    <xf numFmtId="0" fontId="49" fillId="0" borderId="1" xfId="0" applyNumberFormat="1" applyFont="1" applyFill="1" applyBorder="1" applyAlignment="1">
      <alignment horizontal="center" vertical="center" wrapText="1"/>
    </xf>
    <xf numFmtId="0" fontId="47" fillId="0" borderId="1" xfId="6" applyFont="1" applyFill="1" applyBorder="1" applyAlignment="1">
      <alignment horizontal="justify" vertical="center" wrapText="1"/>
    </xf>
    <xf numFmtId="0" fontId="47" fillId="0" borderId="1" xfId="6"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168" fontId="46" fillId="0" borderId="1" xfId="0" applyNumberFormat="1" applyFont="1" applyFill="1" applyBorder="1" applyAlignment="1">
      <alignment vertical="center" wrapText="1"/>
    </xf>
    <xf numFmtId="0" fontId="53" fillId="18" borderId="13" xfId="0" applyFont="1" applyFill="1" applyBorder="1" applyAlignment="1">
      <alignment horizontal="center" vertical="center"/>
    </xf>
    <xf numFmtId="0" fontId="53" fillId="18" borderId="14" xfId="0" applyFont="1" applyFill="1" applyBorder="1" applyAlignment="1">
      <alignment horizontal="center" vertical="center"/>
    </xf>
    <xf numFmtId="0" fontId="53" fillId="18" borderId="16" xfId="0" applyFont="1" applyFill="1" applyBorder="1" applyAlignment="1">
      <alignment horizontal="center" vertical="center"/>
    </xf>
    <xf numFmtId="0" fontId="40" fillId="18" borderId="13" xfId="0" applyFont="1" applyFill="1" applyBorder="1" applyAlignment="1">
      <alignment horizontal="center" vertical="center"/>
    </xf>
    <xf numFmtId="0" fontId="40" fillId="18" borderId="14" xfId="0" applyFont="1" applyFill="1" applyBorder="1" applyAlignment="1">
      <alignment horizontal="center" vertical="center"/>
    </xf>
    <xf numFmtId="0" fontId="40" fillId="18" borderId="16" xfId="0" applyFont="1" applyFill="1" applyBorder="1" applyAlignment="1">
      <alignment horizontal="center" vertical="center"/>
    </xf>
    <xf numFmtId="0" fontId="22" fillId="3" borderId="1" xfId="0" applyNumberFormat="1" applyFont="1" applyFill="1" applyBorder="1" applyAlignment="1">
      <alignment horizontal="center" vertical="center" wrapText="1"/>
    </xf>
    <xf numFmtId="0" fontId="21" fillId="19" borderId="1" xfId="0" applyNumberFormat="1" applyFont="1" applyFill="1" applyBorder="1" applyAlignment="1">
      <alignment horizontal="center" vertical="center" wrapText="1"/>
    </xf>
    <xf numFmtId="0" fontId="28" fillId="19" borderId="1" xfId="0" applyFont="1" applyFill="1" applyBorder="1" applyAlignment="1">
      <alignment horizontal="center" vertical="center" wrapText="1"/>
    </xf>
    <xf numFmtId="0" fontId="54" fillId="19" borderId="1" xfId="6" applyFont="1" applyFill="1" applyBorder="1" applyAlignment="1">
      <alignment horizontal="center" vertical="center" wrapText="1"/>
    </xf>
    <xf numFmtId="1" fontId="20" fillId="19" borderId="1" xfId="0" applyNumberFormat="1"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1" fontId="19" fillId="19"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42" fillId="19" borderId="1" xfId="0" applyNumberFormat="1" applyFont="1" applyFill="1" applyBorder="1" applyAlignment="1">
      <alignment horizontal="center" vertical="center" wrapText="1"/>
    </xf>
    <xf numFmtId="0" fontId="42" fillId="19" borderId="1" xfId="0" applyFont="1" applyFill="1" applyBorder="1" applyAlignment="1">
      <alignment horizontal="center" wrapText="1"/>
    </xf>
    <xf numFmtId="0" fontId="49" fillId="19" borderId="1" xfId="0" applyFont="1" applyFill="1" applyBorder="1" applyAlignment="1">
      <alignment horizontal="center" vertical="center" wrapText="1"/>
    </xf>
    <xf numFmtId="0" fontId="45" fillId="19" borderId="1" xfId="6" applyFill="1" applyBorder="1" applyAlignment="1">
      <alignment horizontal="center" vertical="center" wrapText="1"/>
    </xf>
    <xf numFmtId="0" fontId="42" fillId="19" borderId="1" xfId="0" applyFont="1" applyFill="1" applyBorder="1" applyAlignment="1">
      <alignment horizontal="center"/>
    </xf>
    <xf numFmtId="0" fontId="42" fillId="3" borderId="1" xfId="0" applyNumberFormat="1" applyFont="1" applyFill="1" applyBorder="1" applyAlignment="1">
      <alignment horizontal="center" vertical="center" wrapText="1"/>
    </xf>
    <xf numFmtId="0" fontId="42" fillId="3" borderId="1" xfId="0" applyFont="1" applyFill="1" applyBorder="1" applyAlignment="1">
      <alignment horizontal="center" wrapText="1"/>
    </xf>
    <xf numFmtId="0" fontId="49" fillId="3" borderId="1" xfId="0" applyFont="1" applyFill="1" applyBorder="1" applyAlignment="1">
      <alignment horizontal="center" vertical="center" wrapText="1"/>
    </xf>
    <xf numFmtId="0" fontId="45" fillId="3" borderId="1" xfId="6" applyFill="1" applyBorder="1" applyAlignment="1">
      <alignment horizontal="center" vertical="center" wrapText="1"/>
    </xf>
    <xf numFmtId="0" fontId="42" fillId="3" borderId="1" xfId="0" applyFont="1" applyFill="1" applyBorder="1" applyAlignment="1">
      <alignment horizontal="center"/>
    </xf>
    <xf numFmtId="10" fontId="17" fillId="3" borderId="1" xfId="0" applyNumberFormat="1" applyFont="1" applyFill="1" applyBorder="1" applyAlignment="1">
      <alignment horizontal="center" vertical="center" wrapText="1"/>
    </xf>
    <xf numFmtId="1" fontId="17" fillId="19" borderId="1" xfId="0" applyNumberFormat="1" applyFont="1" applyFill="1" applyBorder="1" applyAlignment="1">
      <alignment horizontal="center" vertical="center" wrapText="1"/>
    </xf>
    <xf numFmtId="0" fontId="17" fillId="0" borderId="1" xfId="0" applyFont="1" applyBorder="1" applyAlignment="1">
      <alignment horizontal="left" vertical="center"/>
    </xf>
    <xf numFmtId="0" fontId="17" fillId="3" borderId="1" xfId="0" applyFont="1" applyFill="1" applyBorder="1" applyAlignment="1">
      <alignment horizontal="left" vertical="center" wrapText="1"/>
    </xf>
    <xf numFmtId="0" fontId="42" fillId="0" borderId="1" xfId="0" applyFont="1" applyBorder="1" applyAlignment="1">
      <alignment horizontal="left" vertical="center" wrapText="1"/>
    </xf>
    <xf numFmtId="0" fontId="17" fillId="0" borderId="1" xfId="0" applyFont="1" applyBorder="1" applyAlignment="1">
      <alignment horizontal="left" wrapText="1"/>
    </xf>
    <xf numFmtId="0" fontId="28" fillId="0" borderId="1" xfId="0" applyFont="1" applyBorder="1" applyAlignment="1">
      <alignment horizontal="left" vertical="center" wrapText="1"/>
    </xf>
    <xf numFmtId="0" fontId="55" fillId="3" borderId="6" xfId="0" applyFont="1" applyFill="1" applyBorder="1" applyAlignment="1">
      <alignment vertical="center" wrapText="1"/>
    </xf>
    <xf numFmtId="0" fontId="55" fillId="3" borderId="7" xfId="0" applyFont="1" applyFill="1" applyBorder="1" applyAlignment="1">
      <alignment vertical="center" wrapText="1"/>
    </xf>
    <xf numFmtId="0" fontId="55" fillId="3" borderId="10" xfId="0" applyFont="1" applyFill="1" applyBorder="1" applyAlignment="1">
      <alignment vertical="center" wrapText="1"/>
    </xf>
    <xf numFmtId="0" fontId="55" fillId="3" borderId="9" xfId="0" applyFont="1" applyFill="1" applyBorder="1" applyAlignment="1">
      <alignment vertical="center" wrapText="1"/>
    </xf>
    <xf numFmtId="0" fontId="32" fillId="2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3" fillId="0" borderId="1" xfId="0" applyNumberFormat="1" applyFont="1" applyFill="1" applyBorder="1" applyAlignment="1">
      <alignment horizontal="justify"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9" fontId="47" fillId="0" borderId="1" xfId="0" applyNumberFormat="1" applyFont="1" applyFill="1" applyBorder="1" applyAlignment="1">
      <alignment horizontal="justify"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33" fillId="0" borderId="1" xfId="0" applyFont="1" applyFill="1" applyBorder="1"/>
    <xf numFmtId="9" fontId="33" fillId="0" borderId="1" xfId="0" applyNumberFormat="1" applyFont="1" applyFill="1" applyBorder="1" applyAlignment="1">
      <alignment horizontal="justify" vertical="center"/>
    </xf>
    <xf numFmtId="9" fontId="48" fillId="0" borderId="1" xfId="0" applyNumberFormat="1" applyFont="1" applyFill="1" applyBorder="1" applyAlignment="1">
      <alignment horizontal="justify" vertical="center"/>
    </xf>
    <xf numFmtId="0" fontId="25" fillId="0" borderId="1" xfId="0" applyFont="1" applyFill="1" applyBorder="1" applyAlignment="1">
      <alignment horizontal="center" vertical="center"/>
    </xf>
    <xf numFmtId="0" fontId="50" fillId="0" borderId="1" xfId="0" applyFont="1" applyFill="1" applyBorder="1" applyAlignment="1">
      <alignment vertical="center" wrapText="1"/>
    </xf>
    <xf numFmtId="0" fontId="28" fillId="0" borderId="1" xfId="0" applyFont="1" applyBorder="1" applyAlignment="1">
      <alignment horizontal="center" vertical="center" wrapText="1"/>
    </xf>
    <xf numFmtId="168" fontId="29"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 fontId="16" fillId="19" borderId="1" xfId="0" applyNumberFormat="1" applyFont="1" applyFill="1" applyBorder="1" applyAlignment="1">
      <alignment horizontal="center" vertical="center" wrapText="1"/>
    </xf>
    <xf numFmtId="0" fontId="16" fillId="0" borderId="1" xfId="0" applyFont="1" applyBorder="1" applyAlignment="1">
      <alignment horizontal="left"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Border="1" applyAlignment="1">
      <alignment horizontal="left" vertical="center" wrapText="1"/>
    </xf>
    <xf numFmtId="10" fontId="3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59" fillId="0" borderId="1" xfId="0" applyFont="1" applyBorder="1" applyAlignment="1">
      <alignment horizontal="justify" vertical="center" wrapText="1"/>
    </xf>
    <xf numFmtId="0" fontId="60" fillId="0" borderId="1" xfId="0" applyFont="1" applyBorder="1" applyAlignment="1">
      <alignment horizontal="center" vertical="center" wrapText="1"/>
    </xf>
    <xf numFmtId="0" fontId="60" fillId="0" borderId="1" xfId="0" applyFont="1" applyBorder="1" applyAlignment="1">
      <alignment horizontal="justify" vertical="center" wrapText="1"/>
    </xf>
    <xf numFmtId="0" fontId="59" fillId="0" borderId="1" xfId="9" applyFont="1" applyFill="1" applyBorder="1">
      <alignment horizontal="center" vertical="center" wrapText="1"/>
    </xf>
    <xf numFmtId="0" fontId="59" fillId="0" borderId="1" xfId="0" applyFont="1" applyBorder="1" applyAlignment="1">
      <alignment horizontal="center" vertical="center" wrapText="1"/>
    </xf>
    <xf numFmtId="0" fontId="59" fillId="0" borderId="1" xfId="9" applyFont="1" applyFill="1" applyBorder="1" applyAlignment="1">
      <alignment horizontal="justify" vertical="center" wrapText="1"/>
    </xf>
    <xf numFmtId="0" fontId="59" fillId="0" borderId="1" xfId="7" applyNumberFormat="1" applyFont="1" applyFill="1" applyBorder="1" applyAlignment="1">
      <alignment horizontal="center" vertical="center" wrapText="1"/>
    </xf>
    <xf numFmtId="3" fontId="60" fillId="0" borderId="1" xfId="7" applyNumberFormat="1" applyFont="1" applyFill="1" applyBorder="1" applyAlignment="1">
      <alignment horizontal="center" vertical="center"/>
    </xf>
    <xf numFmtId="0" fontId="59" fillId="0" borderId="1" xfId="9" applyFont="1" applyFill="1" applyBorder="1" applyAlignment="1">
      <alignment horizontal="center" vertical="center" wrapText="1"/>
    </xf>
    <xf numFmtId="49" fontId="63" fillId="0" borderId="1" xfId="10" applyNumberFormat="1" applyFont="1" applyBorder="1" applyAlignment="1">
      <alignment horizontal="justify" vertical="center" wrapText="1"/>
    </xf>
    <xf numFmtId="49" fontId="60" fillId="0" borderId="1" xfId="0" applyNumberFormat="1" applyFont="1" applyBorder="1" applyAlignment="1">
      <alignment horizontal="justify" vertical="center" wrapText="1"/>
    </xf>
    <xf numFmtId="0" fontId="60" fillId="0" borderId="1" xfId="0" applyFont="1" applyBorder="1" applyAlignment="1">
      <alignment horizontal="center" vertical="center"/>
    </xf>
    <xf numFmtId="0" fontId="59" fillId="0" borderId="1" xfId="0" applyFont="1" applyBorder="1" applyAlignment="1">
      <alignment horizontal="justify" vertical="center"/>
    </xf>
    <xf numFmtId="0" fontId="60" fillId="0" borderId="1" xfId="0" applyFont="1" applyBorder="1" applyAlignment="1">
      <alignment horizontal="justify" vertical="center"/>
    </xf>
    <xf numFmtId="3" fontId="60" fillId="0" borderId="1" xfId="0" applyNumberFormat="1" applyFont="1" applyBorder="1" applyAlignment="1">
      <alignment horizontal="center" vertical="center"/>
    </xf>
    <xf numFmtId="0" fontId="64" fillId="0" borderId="1" xfId="0" applyFont="1" applyBorder="1" applyAlignment="1">
      <alignment horizontal="justify" vertical="center" wrapText="1"/>
    </xf>
    <xf numFmtId="1" fontId="59" fillId="0" borderId="1" xfId="7" applyNumberFormat="1" applyFont="1" applyFill="1" applyBorder="1" applyAlignment="1">
      <alignment horizontal="center" vertical="center" wrapText="1"/>
    </xf>
    <xf numFmtId="1" fontId="59" fillId="0" borderId="1" xfId="0" applyNumberFormat="1" applyFont="1" applyBorder="1" applyAlignment="1">
      <alignment horizontal="justify" vertical="center" wrapText="1"/>
    </xf>
    <xf numFmtId="1" fontId="59" fillId="0" borderId="1" xfId="0" applyNumberFormat="1" applyFont="1" applyBorder="1" applyAlignment="1">
      <alignment horizontal="center" vertical="center" wrapText="1"/>
    </xf>
    <xf numFmtId="2" fontId="59" fillId="0" borderId="1" xfId="7"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5" fillId="3" borderId="3"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1" fontId="20" fillId="3" borderId="1" xfId="0" applyNumberFormat="1" applyFont="1" applyFill="1" applyBorder="1" applyAlignment="1">
      <alignment horizontal="center" vertical="center" wrapText="1"/>
    </xf>
    <xf numFmtId="0" fontId="55" fillId="23" borderId="1" xfId="0" applyFont="1" applyFill="1" applyBorder="1" applyAlignment="1">
      <alignment horizontal="center" vertical="center" wrapText="1"/>
    </xf>
    <xf numFmtId="0" fontId="42" fillId="19" borderId="1"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9" fontId="41" fillId="19"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0" fontId="42" fillId="3" borderId="1" xfId="0" applyFont="1" applyFill="1" applyBorder="1" applyAlignment="1">
      <alignment horizontal="justify" vertical="justify" wrapText="1"/>
    </xf>
    <xf numFmtId="0" fontId="25" fillId="3"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1" fontId="20" fillId="3" borderId="1" xfId="0" applyNumberFormat="1" applyFont="1" applyFill="1" applyBorder="1" applyAlignment="1">
      <alignment horizontal="center" vertical="center"/>
    </xf>
    <xf numFmtId="9" fontId="29" fillId="3" borderId="1" xfId="0" applyNumberFormat="1" applyFont="1" applyFill="1" applyBorder="1" applyAlignment="1">
      <alignment horizontal="center" vertical="center"/>
    </xf>
    <xf numFmtId="0" fontId="42" fillId="19" borderId="1" xfId="0" applyFont="1" applyFill="1" applyBorder="1" applyAlignment="1">
      <alignment horizontal="justify" vertical="justify" wrapText="1"/>
    </xf>
    <xf numFmtId="9" fontId="21" fillId="19" borderId="1" xfId="0" applyNumberFormat="1" applyFont="1" applyFill="1" applyBorder="1" applyAlignment="1">
      <alignment horizontal="center" vertical="center"/>
    </xf>
    <xf numFmtId="0" fontId="22" fillId="19" borderId="1" xfId="0" applyFont="1" applyFill="1" applyBorder="1" applyAlignment="1">
      <alignment horizontal="center" vertical="center" wrapText="1"/>
    </xf>
    <xf numFmtId="9" fontId="21" fillId="19"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xf>
    <xf numFmtId="0" fontId="25" fillId="3" borderId="1" xfId="0" applyFont="1" applyFill="1" applyBorder="1" applyAlignment="1">
      <alignment horizontal="center" vertical="center"/>
    </xf>
    <xf numFmtId="9" fontId="29" fillId="3" borderId="1" xfId="5" applyFont="1" applyFill="1" applyBorder="1" applyAlignment="1">
      <alignment horizontal="center" vertical="center" wrapText="1"/>
    </xf>
    <xf numFmtId="9" fontId="25" fillId="19" borderId="1" xfId="0" applyNumberFormat="1" applyFont="1" applyFill="1" applyBorder="1" applyAlignment="1">
      <alignment horizontal="center" vertical="center" wrapText="1"/>
    </xf>
    <xf numFmtId="0" fontId="25" fillId="19" borderId="1" xfId="0" applyFont="1" applyFill="1" applyBorder="1" applyAlignment="1">
      <alignment horizontal="center" vertical="center" wrapText="1"/>
    </xf>
    <xf numFmtId="9" fontId="25" fillId="3" borderId="1" xfId="0" applyNumberFormat="1" applyFont="1" applyFill="1" applyBorder="1" applyAlignment="1">
      <alignment horizontal="center" vertical="center"/>
    </xf>
    <xf numFmtId="0" fontId="43" fillId="3" borderId="1" xfId="0" applyFont="1" applyFill="1" applyBorder="1" applyAlignment="1">
      <alignment horizontal="justify" vertical="justify" wrapText="1"/>
    </xf>
    <xf numFmtId="169" fontId="46"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1" fillId="23" borderId="1" xfId="0" applyFont="1" applyFill="1" applyBorder="1" applyAlignment="1">
      <alignment horizontal="center" vertical="center" wrapText="1"/>
    </xf>
    <xf numFmtId="9" fontId="33" fillId="0" borderId="1" xfId="0" applyNumberFormat="1" applyFont="1" applyFill="1" applyBorder="1" applyAlignment="1">
      <alignment horizontal="justify" vertical="center" wrapText="1"/>
    </xf>
    <xf numFmtId="0" fontId="33" fillId="0" borderId="1" xfId="0"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50" fillId="0" borderId="1" xfId="0" applyFont="1" applyFill="1" applyBorder="1" applyAlignment="1">
      <alignment horizontal="justify" vertical="center" wrapText="1"/>
    </xf>
    <xf numFmtId="0" fontId="21" fillId="19" borderId="1" xfId="0" applyFont="1" applyFill="1" applyBorder="1" applyAlignment="1">
      <alignment horizontal="center" vertical="center"/>
    </xf>
    <xf numFmtId="9" fontId="22"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9" fontId="42" fillId="19" borderId="1" xfId="0" applyNumberFormat="1" applyFont="1" applyFill="1" applyBorder="1" applyAlignment="1">
      <alignment horizontal="center" vertical="center" wrapText="1"/>
    </xf>
    <xf numFmtId="0" fontId="42" fillId="19" borderId="1" xfId="0" applyFont="1" applyFill="1" applyBorder="1" applyAlignment="1">
      <alignment horizontal="center" vertical="center"/>
    </xf>
    <xf numFmtId="1" fontId="19" fillId="3" borderId="1" xfId="0" applyNumberFormat="1" applyFont="1" applyFill="1" applyBorder="1" applyAlignment="1">
      <alignment horizontal="center" vertical="center"/>
    </xf>
    <xf numFmtId="9" fontId="42" fillId="19" borderId="1" xfId="0" applyNumberFormat="1" applyFont="1" applyFill="1" applyBorder="1" applyAlignment="1">
      <alignment horizontal="center" vertical="center"/>
    </xf>
    <xf numFmtId="9" fontId="42"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9" fontId="42" fillId="3" borderId="1" xfId="0" applyNumberFormat="1" applyFont="1" applyFill="1" applyBorder="1" applyAlignment="1">
      <alignment horizontal="center" vertical="center"/>
    </xf>
    <xf numFmtId="0" fontId="42"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66" fillId="14" borderId="3" xfId="0" applyFont="1" applyFill="1" applyBorder="1" applyAlignment="1">
      <alignment horizontal="center" vertical="center"/>
    </xf>
    <xf numFmtId="0" fontId="67" fillId="4" borderId="3" xfId="0" applyFont="1" applyFill="1" applyBorder="1" applyAlignment="1">
      <alignment horizontal="center" vertical="center"/>
    </xf>
    <xf numFmtId="0" fontId="67" fillId="13" borderId="3" xfId="0" applyFont="1" applyFill="1" applyBorder="1" applyAlignment="1">
      <alignment horizontal="center" vertical="center"/>
    </xf>
    <xf numFmtId="0" fontId="67" fillId="11" borderId="3" xfId="0" applyFont="1" applyFill="1" applyBorder="1" applyAlignment="1">
      <alignment horizontal="center" vertical="center"/>
    </xf>
    <xf numFmtId="0" fontId="66" fillId="14" borderId="1" xfId="0" applyFont="1" applyFill="1" applyBorder="1" applyAlignment="1">
      <alignment horizontal="center" vertical="center"/>
    </xf>
    <xf numFmtId="0" fontId="67" fillId="4" borderId="1" xfId="0" applyFont="1" applyFill="1" applyBorder="1" applyAlignment="1">
      <alignment horizontal="center" vertical="center"/>
    </xf>
    <xf numFmtId="0" fontId="67" fillId="13" borderId="1" xfId="0" applyFont="1" applyFill="1" applyBorder="1" applyAlignment="1">
      <alignment horizontal="center" vertical="center"/>
    </xf>
    <xf numFmtId="0" fontId="67" fillId="11" borderId="1" xfId="0" applyFont="1" applyFill="1" applyBorder="1" applyAlignment="1">
      <alignment horizontal="center" vertical="center"/>
    </xf>
    <xf numFmtId="0" fontId="66" fillId="14" borderId="4" xfId="0" applyFont="1" applyFill="1" applyBorder="1" applyAlignment="1">
      <alignment horizontal="center" vertical="center"/>
    </xf>
    <xf numFmtId="0" fontId="67" fillId="4" borderId="4" xfId="0" applyFont="1" applyFill="1" applyBorder="1" applyAlignment="1">
      <alignment horizontal="center" vertical="center"/>
    </xf>
    <xf numFmtId="0" fontId="67" fillId="13" borderId="4" xfId="0" applyFont="1" applyFill="1" applyBorder="1" applyAlignment="1">
      <alignment horizontal="center" vertical="center"/>
    </xf>
    <xf numFmtId="0" fontId="67" fillId="11" borderId="4" xfId="0" applyFont="1" applyFill="1" applyBorder="1" applyAlignment="1">
      <alignment horizontal="center" vertical="center"/>
    </xf>
    <xf numFmtId="0" fontId="53" fillId="26" borderId="13" xfId="0" applyFont="1" applyFill="1" applyBorder="1" applyAlignment="1">
      <alignment horizontal="center" vertical="center"/>
    </xf>
    <xf numFmtId="0" fontId="53" fillId="27" borderId="13" xfId="0" applyFont="1" applyFill="1" applyBorder="1" applyAlignment="1">
      <alignment horizontal="center" vertical="center"/>
    </xf>
    <xf numFmtId="0" fontId="33" fillId="19" borderId="0" xfId="0" applyFont="1" applyFill="1" applyAlignment="1">
      <alignment horizontal="center"/>
    </xf>
    <xf numFmtId="0" fontId="66" fillId="28" borderId="3" xfId="0" applyFont="1" applyFill="1" applyBorder="1" applyAlignment="1">
      <alignment horizontal="center" vertical="center"/>
    </xf>
    <xf numFmtId="0" fontId="66" fillId="28" borderId="1" xfId="0" applyFont="1" applyFill="1" applyBorder="1" applyAlignment="1">
      <alignment horizontal="center" vertical="center"/>
    </xf>
    <xf numFmtId="0" fontId="66" fillId="28" borderId="4" xfId="0" applyFont="1" applyFill="1" applyBorder="1" applyAlignment="1">
      <alignment horizontal="center" vertical="center"/>
    </xf>
    <xf numFmtId="0" fontId="67" fillId="6" borderId="3" xfId="0" applyFont="1" applyFill="1" applyBorder="1" applyAlignment="1">
      <alignment horizontal="center" vertical="center"/>
    </xf>
    <xf numFmtId="0" fontId="67" fillId="6" borderId="1" xfId="0" applyFont="1" applyFill="1" applyBorder="1" applyAlignment="1">
      <alignment horizontal="center" vertical="center"/>
    </xf>
    <xf numFmtId="0" fontId="67" fillId="6" borderId="4" xfId="0" applyFont="1" applyFill="1" applyBorder="1" applyAlignment="1">
      <alignment horizontal="center" vertical="center"/>
    </xf>
    <xf numFmtId="0" fontId="67" fillId="9" borderId="3" xfId="0" applyFont="1" applyFill="1" applyBorder="1" applyAlignment="1">
      <alignment horizontal="center" vertical="center"/>
    </xf>
    <xf numFmtId="0" fontId="67" fillId="9" borderId="1" xfId="0" applyFont="1" applyFill="1" applyBorder="1" applyAlignment="1">
      <alignment horizontal="center" vertical="center"/>
    </xf>
    <xf numFmtId="0" fontId="67" fillId="9" borderId="4" xfId="0" applyFont="1" applyFill="1" applyBorder="1" applyAlignment="1">
      <alignment horizontal="center" vertical="center"/>
    </xf>
    <xf numFmtId="0" fontId="67" fillId="12" borderId="3" xfId="0" applyFont="1" applyFill="1" applyBorder="1" applyAlignment="1">
      <alignment horizontal="center" vertical="center"/>
    </xf>
    <xf numFmtId="0" fontId="67" fillId="12" borderId="1" xfId="0" applyFont="1" applyFill="1" applyBorder="1" applyAlignment="1">
      <alignment horizontal="center" vertical="center"/>
    </xf>
    <xf numFmtId="0" fontId="67" fillId="12" borderId="4" xfId="0" applyFont="1" applyFill="1" applyBorder="1" applyAlignment="1">
      <alignment horizontal="center" vertical="center"/>
    </xf>
    <xf numFmtId="0" fontId="35" fillId="8" borderId="11" xfId="0" applyFont="1" applyFill="1" applyBorder="1" applyAlignment="1">
      <alignment horizontal="center" vertical="center" wrapText="1"/>
    </xf>
    <xf numFmtId="0" fontId="68" fillId="29" borderId="4" xfId="0" applyFont="1" applyFill="1" applyBorder="1" applyAlignment="1">
      <alignment horizontal="center" vertical="center"/>
    </xf>
    <xf numFmtId="0" fontId="36" fillId="8" borderId="11" xfId="0" applyFont="1" applyFill="1" applyBorder="1" applyAlignment="1">
      <alignment horizontal="center" vertical="center" wrapText="1"/>
    </xf>
    <xf numFmtId="0" fontId="51" fillId="29" borderId="17" xfId="0" applyFont="1" applyFill="1" applyBorder="1" applyAlignment="1">
      <alignment horizontal="center" vertical="center"/>
    </xf>
    <xf numFmtId="0" fontId="51" fillId="29" borderId="4" xfId="0" applyFont="1" applyFill="1" applyBorder="1" applyAlignment="1">
      <alignment horizontal="center" vertical="center"/>
    </xf>
    <xf numFmtId="0" fontId="39" fillId="29" borderId="17" xfId="0" applyFont="1" applyFill="1" applyBorder="1" applyAlignment="1">
      <alignment horizontal="center" vertical="center"/>
    </xf>
    <xf numFmtId="9" fontId="42" fillId="3" borderId="1" xfId="0" applyNumberFormat="1" applyFont="1" applyFill="1" applyBorder="1" applyAlignment="1">
      <alignment horizontal="center" vertical="center"/>
    </xf>
    <xf numFmtId="0" fontId="42" fillId="3" borderId="1" xfId="0" applyFont="1" applyFill="1" applyBorder="1" applyAlignment="1">
      <alignment horizontal="center" vertical="center" wrapText="1"/>
    </xf>
    <xf numFmtId="9" fontId="42"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0" fontId="27" fillId="19" borderId="1" xfId="0" applyFont="1" applyFill="1" applyBorder="1" applyAlignment="1">
      <alignment horizontal="center" vertical="center" wrapText="1"/>
    </xf>
    <xf numFmtId="0" fontId="25" fillId="0" borderId="3" xfId="0" applyFont="1" applyBorder="1" applyAlignment="1">
      <alignment horizontal="center" vertical="center"/>
    </xf>
    <xf numFmtId="0" fontId="42" fillId="0" borderId="3" xfId="0" applyFont="1" applyBorder="1" applyAlignment="1">
      <alignment horizontal="center" vertical="center"/>
    </xf>
    <xf numFmtId="0" fontId="22" fillId="0" borderId="3" xfId="0" applyFont="1" applyBorder="1" applyAlignment="1">
      <alignment horizontal="center" vertical="center"/>
    </xf>
    <xf numFmtId="0" fontId="59" fillId="0" borderId="3" xfId="0" applyFont="1" applyBorder="1" applyAlignment="1">
      <alignment horizontal="justify" vertical="center" wrapText="1"/>
    </xf>
    <xf numFmtId="0" fontId="59" fillId="0" borderId="3" xfId="0" applyFont="1" applyBorder="1" applyAlignment="1">
      <alignment horizontal="center" vertical="center" wrapText="1"/>
    </xf>
    <xf numFmtId="0" fontId="18" fillId="19" borderId="3" xfId="0" applyFont="1" applyFill="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25" fillId="19" borderId="3" xfId="0" applyFont="1" applyFill="1" applyBorder="1" applyAlignment="1">
      <alignment horizontal="center" vertical="center"/>
    </xf>
    <xf numFmtId="0" fontId="25" fillId="3" borderId="1" xfId="0" applyFont="1" applyFill="1" applyBorder="1" applyAlignment="1">
      <alignment vertical="center" wrapText="1"/>
    </xf>
    <xf numFmtId="0" fontId="7" fillId="3" borderId="1" xfId="0" applyFont="1" applyFill="1" applyBorder="1" applyAlignment="1">
      <alignment vertical="center" wrapText="1"/>
    </xf>
    <xf numFmtId="0" fontId="15" fillId="3" borderId="1" xfId="0" applyFont="1" applyFill="1" applyBorder="1" applyAlignment="1">
      <alignment vertical="center" wrapText="1"/>
    </xf>
    <xf numFmtId="9" fontId="42" fillId="3" borderId="1" xfId="0" applyNumberFormat="1" applyFont="1" applyFill="1" applyBorder="1" applyAlignment="1">
      <alignment vertical="center" wrapText="1"/>
    </xf>
    <xf numFmtId="9" fontId="16" fillId="3" borderId="1"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0" fillId="0" borderId="1" xfId="0" applyFont="1" applyFill="1" applyBorder="1" applyAlignment="1">
      <alignment horizontal="justify" vertical="center" wrapText="1"/>
    </xf>
    <xf numFmtId="0" fontId="1" fillId="19"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6"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169" fontId="46" fillId="0" borderId="2" xfId="0" applyNumberFormat="1" applyFont="1" applyFill="1" applyBorder="1" applyAlignment="1">
      <alignment vertical="center" wrapText="1"/>
    </xf>
    <xf numFmtId="169" fontId="46" fillId="0" borderId="32" xfId="0" applyNumberFormat="1" applyFont="1" applyFill="1" applyBorder="1" applyAlignment="1">
      <alignment vertical="center" wrapText="1"/>
    </xf>
    <xf numFmtId="169" fontId="46" fillId="0" borderId="3" xfId="0" applyNumberFormat="1" applyFont="1" applyFill="1" applyBorder="1" applyAlignment="1">
      <alignment vertical="center" wrapText="1"/>
    </xf>
    <xf numFmtId="169" fontId="1" fillId="0" borderId="32" xfId="0" applyNumberFormat="1"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9" fillId="0" borderId="1" xfId="0" applyFont="1" applyFill="1" applyBorder="1" applyAlignment="1">
      <alignment horizontal="left" vertical="center" wrapText="1"/>
    </xf>
    <xf numFmtId="0" fontId="25" fillId="3" borderId="3" xfId="0" applyNumberFormat="1" applyFont="1" applyFill="1" applyBorder="1" applyAlignment="1">
      <alignment horizontal="center" vertical="center"/>
    </xf>
    <xf numFmtId="9" fontId="42" fillId="0" borderId="1" xfId="5" applyNumberFormat="1" applyFont="1" applyFill="1" applyBorder="1" applyAlignment="1">
      <alignment horizontal="center" vertical="center" wrapText="1"/>
    </xf>
    <xf numFmtId="9" fontId="42" fillId="0" borderId="1" xfId="0" applyNumberFormat="1" applyFont="1" applyFill="1" applyBorder="1" applyAlignment="1">
      <alignment vertical="center" wrapText="1"/>
    </xf>
    <xf numFmtId="9" fontId="25" fillId="3" borderId="3" xfId="0" applyNumberFormat="1" applyFont="1" applyFill="1" applyBorder="1" applyAlignment="1">
      <alignment horizontal="center" vertical="center"/>
    </xf>
    <xf numFmtId="0" fontId="31" fillId="23" borderId="1" xfId="0" applyNumberFormat="1" applyFont="1" applyFill="1" applyBorder="1" applyAlignment="1">
      <alignment horizontal="center" vertical="center" wrapText="1"/>
    </xf>
    <xf numFmtId="0" fontId="0" fillId="11" borderId="1" xfId="5" applyNumberFormat="1" applyFont="1" applyFill="1" applyBorder="1" applyAlignment="1">
      <alignment horizontal="center" vertical="center"/>
    </xf>
    <xf numFmtId="0" fontId="0" fillId="14" borderId="1" xfId="5" applyNumberFormat="1" applyFont="1" applyFill="1" applyBorder="1" applyAlignment="1">
      <alignment horizontal="center" vertical="center"/>
    </xf>
    <xf numFmtId="0" fontId="0" fillId="13" borderId="1" xfId="5" applyNumberFormat="1" applyFont="1" applyFill="1" applyBorder="1" applyAlignment="1">
      <alignment horizontal="center" vertical="center"/>
    </xf>
    <xf numFmtId="0" fontId="0" fillId="22" borderId="1" xfId="5" applyNumberFormat="1" applyFont="1" applyFill="1" applyBorder="1" applyAlignment="1">
      <alignment horizontal="center" vertical="center"/>
    </xf>
    <xf numFmtId="0" fontId="42" fillId="11" borderId="1" xfId="5" applyNumberFormat="1" applyFont="1" applyFill="1" applyBorder="1" applyAlignment="1">
      <alignment horizontal="center" vertical="center" wrapText="1"/>
    </xf>
    <xf numFmtId="0" fontId="42" fillId="16" borderId="1" xfId="5" applyNumberFormat="1" applyFont="1" applyFill="1" applyBorder="1" applyAlignment="1">
      <alignment horizontal="center" vertical="center" wrapText="1"/>
    </xf>
    <xf numFmtId="0" fontId="42" fillId="14" borderId="1" xfId="5" applyNumberFormat="1" applyFont="1" applyFill="1" applyBorder="1" applyAlignment="1">
      <alignment horizontal="center" vertical="center" wrapText="1"/>
    </xf>
    <xf numFmtId="0" fontId="42" fillId="22" borderId="1" xfId="5" applyNumberFormat="1" applyFont="1" applyFill="1" applyBorder="1" applyAlignment="1">
      <alignment horizontal="center" vertical="center" wrapText="1"/>
    </xf>
    <xf numFmtId="0" fontId="25" fillId="3" borderId="0" xfId="0" applyNumberFormat="1" applyFont="1" applyFill="1" applyAlignment="1">
      <alignment horizontal="center" vertical="center"/>
    </xf>
    <xf numFmtId="2" fontId="32" fillId="23" borderId="1" xfId="0" applyNumberFormat="1" applyFont="1" applyFill="1" applyBorder="1" applyAlignment="1">
      <alignment horizontal="center" vertical="center" wrapText="1"/>
    </xf>
    <xf numFmtId="2" fontId="25" fillId="15" borderId="1" xfId="0" applyNumberFormat="1" applyFont="1" applyFill="1" applyBorder="1" applyAlignment="1">
      <alignment horizontal="center" vertical="center"/>
    </xf>
    <xf numFmtId="2" fontId="26" fillId="11" borderId="1" xfId="5" applyNumberFormat="1" applyFont="1" applyFill="1" applyBorder="1" applyAlignment="1">
      <alignment horizontal="center" vertical="center"/>
    </xf>
    <xf numFmtId="2" fontId="26" fillId="4" borderId="1" xfId="5" applyNumberFormat="1" applyFont="1" applyFill="1" applyBorder="1" applyAlignment="1">
      <alignment horizontal="center" vertical="center"/>
    </xf>
    <xf numFmtId="2" fontId="25" fillId="12" borderId="1" xfId="0" applyNumberFormat="1" applyFont="1" applyFill="1" applyBorder="1" applyAlignment="1">
      <alignment horizontal="center" vertical="center"/>
    </xf>
    <xf numFmtId="2" fontId="26" fillId="14" borderId="1" xfId="5" applyNumberFormat="1" applyFont="1" applyFill="1" applyBorder="1" applyAlignment="1">
      <alignment horizontal="center" vertical="center" wrapText="1"/>
    </xf>
    <xf numFmtId="2" fontId="25" fillId="14" borderId="1" xfId="0" applyNumberFormat="1" applyFont="1" applyFill="1" applyBorder="1" applyAlignment="1">
      <alignment horizontal="center" vertical="center"/>
    </xf>
    <xf numFmtId="2" fontId="26" fillId="11" borderId="1" xfId="5" applyNumberFormat="1" applyFont="1" applyFill="1" applyBorder="1" applyAlignment="1">
      <alignment horizontal="center" vertical="center" wrapText="1"/>
    </xf>
    <xf numFmtId="2" fontId="26" fillId="14" borderId="1" xfId="5" applyNumberFormat="1" applyFont="1" applyFill="1" applyBorder="1" applyAlignment="1">
      <alignment horizontal="center" vertical="center"/>
    </xf>
    <xf numFmtId="2" fontId="26" fillId="11" borderId="1" xfId="0" applyNumberFormat="1" applyFont="1" applyFill="1" applyBorder="1" applyAlignment="1">
      <alignment horizontal="center" vertical="center" wrapText="1"/>
    </xf>
    <xf numFmtId="2" fontId="1" fillId="14" borderId="1" xfId="0" quotePrefix="1"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2" fontId="26" fillId="4" borderId="1" xfId="5" applyNumberFormat="1" applyFont="1" applyFill="1" applyBorder="1" applyAlignment="1">
      <alignment horizontal="center" vertical="center" wrapText="1"/>
    </xf>
    <xf numFmtId="2" fontId="26" fillId="12" borderId="1" xfId="5" applyNumberFormat="1" applyFont="1" applyFill="1" applyBorder="1" applyAlignment="1">
      <alignment horizontal="center" vertical="center" wrapText="1"/>
    </xf>
    <xf numFmtId="2" fontId="26" fillId="13" borderId="1" xfId="5" applyNumberFormat="1" applyFont="1" applyFill="1" applyBorder="1" applyAlignment="1">
      <alignment horizontal="center" vertical="center" wrapText="1"/>
    </xf>
    <xf numFmtId="2" fontId="25" fillId="9" borderId="1" xfId="0" applyNumberFormat="1" applyFont="1" applyFill="1" applyBorder="1" applyAlignment="1">
      <alignment horizontal="center" vertical="center"/>
    </xf>
    <xf numFmtId="2" fontId="25" fillId="0" borderId="3" xfId="0" applyNumberFormat="1" applyFont="1" applyBorder="1" applyAlignment="1">
      <alignment horizontal="center" vertical="center"/>
    </xf>
    <xf numFmtId="2" fontId="25" fillId="0" borderId="0" xfId="0" applyNumberFormat="1" applyFont="1" applyAlignment="1">
      <alignment horizontal="center" vertical="center"/>
    </xf>
    <xf numFmtId="0" fontId="1"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71" fillId="0" borderId="1" xfId="0" applyFont="1" applyFill="1" applyBorder="1" applyAlignment="1">
      <alignment horizontal="justify" vertical="center" wrapText="1"/>
    </xf>
    <xf numFmtId="0" fontId="29" fillId="0" borderId="3" xfId="0" applyFont="1" applyFill="1" applyBorder="1" applyAlignment="1">
      <alignment horizontal="justify" vertical="center"/>
    </xf>
    <xf numFmtId="0" fontId="29" fillId="0" borderId="0" xfId="0" applyFont="1" applyFill="1" applyAlignment="1">
      <alignment horizontal="justify" vertical="center"/>
    </xf>
    <xf numFmtId="0" fontId="1" fillId="0" borderId="1" xfId="0" applyFont="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justify" vertical="center"/>
    </xf>
    <xf numFmtId="0" fontId="29" fillId="0" borderId="1" xfId="0" applyFont="1" applyFill="1" applyBorder="1" applyAlignment="1">
      <alignment horizontal="justify" vertical="center" wrapText="1"/>
    </xf>
    <xf numFmtId="9" fontId="16" fillId="3" borderId="1" xfId="0" applyNumberFormat="1" applyFont="1" applyFill="1" applyBorder="1" applyAlignment="1">
      <alignment horizontal="center" vertical="center" wrapText="1"/>
    </xf>
    <xf numFmtId="0" fontId="42"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0" fontId="29"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 fontId="17" fillId="3" borderId="1" xfId="0" applyNumberFormat="1" applyFont="1" applyFill="1" applyBorder="1" applyAlignment="1">
      <alignment horizontal="center" vertical="center"/>
    </xf>
    <xf numFmtId="1" fontId="17" fillId="3"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9"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9" fontId="42"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1" fontId="19" fillId="3" borderId="1" xfId="0" applyNumberFormat="1" applyFont="1" applyFill="1" applyBorder="1" applyAlignment="1">
      <alignment horizontal="center" vertical="center" wrapText="1"/>
    </xf>
    <xf numFmtId="1" fontId="19" fillId="3" borderId="1" xfId="0" applyNumberFormat="1" applyFont="1" applyFill="1" applyBorder="1" applyAlignment="1">
      <alignment horizontal="center" vertical="center"/>
    </xf>
    <xf numFmtId="9" fontId="22" fillId="3" borderId="1" xfId="0" applyNumberFormat="1" applyFont="1" applyFill="1" applyBorder="1" applyAlignment="1">
      <alignment horizontal="center" vertical="center" wrapText="1"/>
    </xf>
    <xf numFmtId="9" fontId="42" fillId="19"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0" fontId="42" fillId="19" borderId="1" xfId="0" applyFont="1" applyFill="1" applyBorder="1" applyAlignment="1">
      <alignment horizontal="center" vertical="center"/>
    </xf>
    <xf numFmtId="0" fontId="29" fillId="3" borderId="1" xfId="0" applyFont="1" applyFill="1" applyBorder="1" applyAlignment="1">
      <alignment horizontal="center" vertical="center" wrapText="1"/>
    </xf>
    <xf numFmtId="9" fontId="41" fillId="19"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2" fontId="26" fillId="11" borderId="1" xfId="5" applyNumberFormat="1" applyFont="1" applyFill="1" applyBorder="1" applyAlignment="1">
      <alignment horizontal="center" vertical="center" wrapText="1"/>
    </xf>
    <xf numFmtId="9" fontId="21" fillId="19" borderId="1" xfId="0" applyNumberFormat="1" applyFont="1" applyFill="1" applyBorder="1" applyAlignment="1">
      <alignment horizontal="center" vertical="center" wrapText="1"/>
    </xf>
    <xf numFmtId="0" fontId="21" fillId="19" borderId="1" xfId="0" applyFont="1" applyFill="1" applyBorder="1" applyAlignment="1">
      <alignment horizontal="center" vertical="center"/>
    </xf>
    <xf numFmtId="0" fontId="33" fillId="0" borderId="1" xfId="0" applyFont="1" applyFill="1" applyBorder="1" applyAlignment="1">
      <alignment horizontal="justify" vertical="center" wrapText="1"/>
    </xf>
    <xf numFmtId="0" fontId="42" fillId="14" borderId="1" xfId="5"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xf>
    <xf numFmtId="0" fontId="42" fillId="19" borderId="1" xfId="0" applyFont="1" applyFill="1" applyBorder="1" applyAlignment="1">
      <alignment horizontal="justify" vertical="justify" wrapText="1"/>
    </xf>
    <xf numFmtId="9"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xf>
    <xf numFmtId="0" fontId="55" fillId="2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25" fillId="0" borderId="3" xfId="0" applyNumberFormat="1" applyFont="1" applyBorder="1" applyAlignment="1">
      <alignment horizontal="center" vertical="center"/>
    </xf>
    <xf numFmtId="0" fontId="25" fillId="0" borderId="0" xfId="0" applyNumberFormat="1" applyFont="1" applyAlignment="1">
      <alignment horizontal="center" vertical="center"/>
    </xf>
    <xf numFmtId="6" fontId="25" fillId="3" borderId="1" xfId="0" applyNumberFormat="1" applyFont="1" applyFill="1" applyBorder="1" applyAlignment="1">
      <alignment horizontal="center" vertical="center"/>
    </xf>
    <xf numFmtId="1" fontId="42" fillId="3"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0" fontId="16" fillId="3" borderId="1" xfId="0" applyNumberFormat="1" applyFont="1" applyFill="1" applyBorder="1" applyAlignment="1">
      <alignment horizontal="center" vertical="center" wrapText="1"/>
    </xf>
    <xf numFmtId="0" fontId="42" fillId="3" borderId="1" xfId="0" applyFont="1" applyFill="1" applyBorder="1" applyAlignment="1">
      <alignment horizontal="justify" vertical="center" wrapText="1"/>
    </xf>
    <xf numFmtId="0" fontId="42" fillId="19" borderId="1" xfId="0" applyFont="1" applyFill="1" applyBorder="1" applyAlignment="1">
      <alignment horizontal="justify" vertical="center" wrapText="1"/>
    </xf>
    <xf numFmtId="9" fontId="25" fillId="9" borderId="1" xfId="0" applyNumberFormat="1" applyFont="1" applyFill="1" applyBorder="1" applyAlignment="1">
      <alignment horizontal="center" vertical="center"/>
    </xf>
    <xf numFmtId="9" fontId="22" fillId="3" borderId="2" xfId="0" applyNumberFormat="1" applyFont="1" applyFill="1" applyBorder="1" applyAlignment="1">
      <alignment vertical="center" wrapText="1"/>
    </xf>
    <xf numFmtId="9" fontId="42" fillId="19" borderId="2" xfId="0" applyNumberFormat="1" applyFont="1" applyFill="1" applyBorder="1" applyAlignment="1">
      <alignment vertical="center" wrapText="1"/>
    </xf>
    <xf numFmtId="9" fontId="41" fillId="3" borderId="1" xfId="0" applyNumberFormat="1" applyFont="1" applyFill="1" applyBorder="1" applyAlignment="1">
      <alignment horizontal="center" vertical="center" wrapText="1"/>
    </xf>
    <xf numFmtId="9" fontId="37"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9"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9" fontId="17" fillId="3" borderId="1" xfId="0" applyNumberFormat="1" applyFont="1" applyFill="1" applyBorder="1" applyAlignment="1">
      <alignment horizontal="center" vertical="center" wrapText="1"/>
    </xf>
    <xf numFmtId="0" fontId="42" fillId="19" borderId="1" xfId="0" applyFont="1" applyFill="1" applyBorder="1" applyAlignment="1">
      <alignment horizontal="justify" vertical="justify" wrapText="1"/>
    </xf>
    <xf numFmtId="0" fontId="1" fillId="0" borderId="1" xfId="0" applyFont="1" applyBorder="1" applyAlignment="1">
      <alignment horizontal="center" vertical="center" wrapText="1"/>
    </xf>
    <xf numFmtId="9" fontId="42"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9" fontId="41" fillId="19"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1" fillId="19"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xf>
    <xf numFmtId="9" fontId="42" fillId="0" borderId="1" xfId="5"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0" fontId="42" fillId="0" borderId="1" xfId="5" applyNumberFormat="1" applyFont="1" applyFill="1" applyBorder="1" applyAlignment="1">
      <alignment horizontal="center" vertical="center" wrapText="1"/>
    </xf>
    <xf numFmtId="0" fontId="0" fillId="11" borderId="1" xfId="5"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9" fontId="42" fillId="19"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9" fontId="26" fillId="11" borderId="1" xfId="5" applyNumberFormat="1" applyFont="1" applyFill="1" applyBorder="1" applyAlignment="1">
      <alignment horizontal="center" vertical="center"/>
    </xf>
    <xf numFmtId="9" fontId="26" fillId="11" borderId="1" xfId="5" applyNumberFormat="1" applyFont="1" applyFill="1" applyBorder="1" applyAlignment="1">
      <alignment horizontal="center" vertical="center"/>
    </xf>
    <xf numFmtId="9" fontId="19" fillId="3" borderId="1" xfId="0" applyNumberFormat="1" applyFont="1" applyFill="1" applyBorder="1" applyAlignment="1">
      <alignment horizontal="center" vertical="center" wrapText="1"/>
    </xf>
    <xf numFmtId="9" fontId="25" fillId="12" borderId="1" xfId="0" applyNumberFormat="1" applyFont="1" applyFill="1" applyBorder="1" applyAlignment="1">
      <alignment horizontal="center" vertical="center"/>
    </xf>
    <xf numFmtId="10" fontId="20"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9" fillId="0" borderId="1"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42" fillId="19" borderId="1" xfId="0"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0" fontId="21" fillId="19" borderId="1" xfId="0" applyFont="1" applyFill="1" applyBorder="1" applyAlignment="1">
      <alignment horizontal="center" vertical="center" wrapText="1"/>
    </xf>
    <xf numFmtId="0" fontId="29" fillId="3" borderId="1" xfId="0" applyFont="1" applyFill="1" applyBorder="1" applyAlignment="1">
      <alignment horizontal="center" vertical="center"/>
    </xf>
    <xf numFmtId="9" fontId="25" fillId="3" borderId="1" xfId="0" applyNumberFormat="1" applyFont="1" applyFill="1" applyBorder="1" applyAlignment="1">
      <alignment horizontal="center" vertical="center"/>
    </xf>
    <xf numFmtId="9" fontId="26" fillId="11" borderId="1" xfId="5" applyNumberFormat="1" applyFont="1" applyFill="1" applyBorder="1" applyAlignment="1">
      <alignment horizontal="center" vertical="center"/>
    </xf>
    <xf numFmtId="0" fontId="42" fillId="19" borderId="1" xfId="0" applyFont="1" applyFill="1" applyBorder="1" applyAlignment="1">
      <alignment horizontal="justify" vertical="justify" wrapText="1"/>
    </xf>
    <xf numFmtId="0" fontId="33" fillId="0" borderId="1" xfId="0" applyNumberFormat="1" applyFont="1" applyFill="1" applyBorder="1" applyAlignment="1">
      <alignment horizontal="center" vertical="center" wrapText="1"/>
    </xf>
    <xf numFmtId="1" fontId="25"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1" fontId="25" fillId="3"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xf>
    <xf numFmtId="1" fontId="0" fillId="14" borderId="1" xfId="5" applyNumberFormat="1" applyFont="1" applyFill="1" applyBorder="1" applyAlignment="1">
      <alignment horizontal="center" vertical="center"/>
    </xf>
    <xf numFmtId="1" fontId="33" fillId="0" borderId="1" xfId="0" applyNumberFormat="1" applyFont="1" applyFill="1" applyBorder="1" applyAlignment="1">
      <alignment horizontal="justify" vertical="center" wrapText="1"/>
    </xf>
    <xf numFmtId="1" fontId="42" fillId="3" borderId="1" xfId="0" applyNumberFormat="1" applyFont="1" applyFill="1" applyBorder="1" applyAlignment="1">
      <alignment horizontal="justify" vertical="justify" wrapText="1"/>
    </xf>
    <xf numFmtId="1" fontId="42" fillId="19" borderId="1" xfId="0" applyNumberFormat="1" applyFont="1" applyFill="1" applyBorder="1" applyAlignment="1">
      <alignment horizontal="justify" vertical="justify" wrapText="1"/>
    </xf>
    <xf numFmtId="1" fontId="22" fillId="3" borderId="1" xfId="0" applyNumberFormat="1" applyFont="1" applyFill="1" applyBorder="1" applyAlignment="1">
      <alignment horizontal="center" vertical="center" wrapText="1"/>
    </xf>
    <xf numFmtId="1" fontId="21" fillId="19" borderId="1" xfId="0" applyNumberFormat="1" applyFont="1" applyFill="1" applyBorder="1" applyAlignment="1">
      <alignment horizontal="center" vertical="center" wrapText="1"/>
    </xf>
    <xf numFmtId="1" fontId="11" fillId="0" borderId="1" xfId="0" applyNumberFormat="1" applyFont="1" applyBorder="1" applyAlignment="1">
      <alignment horizontal="center" vertical="center"/>
    </xf>
    <xf numFmtId="1" fontId="42" fillId="19" borderId="1" xfId="0" applyNumberFormat="1" applyFont="1" applyFill="1" applyBorder="1" applyAlignment="1">
      <alignment horizontal="center" vertical="center" wrapText="1"/>
    </xf>
    <xf numFmtId="1" fontId="18"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xf>
    <xf numFmtId="1" fontId="1" fillId="3" borderId="1" xfId="0" applyNumberFormat="1" applyFont="1" applyFill="1" applyBorder="1" applyAlignment="1">
      <alignment horizontal="center" vertical="center" wrapText="1"/>
    </xf>
    <xf numFmtId="1" fontId="1" fillId="0" borderId="1" xfId="0" applyNumberFormat="1" applyFont="1" applyBorder="1" applyAlignment="1">
      <alignment horizontal="left" vertical="center" wrapText="1"/>
    </xf>
    <xf numFmtId="1" fontId="29" fillId="0" borderId="1" xfId="0" applyNumberFormat="1" applyFont="1" applyFill="1" applyBorder="1" applyAlignment="1">
      <alignment horizontal="justify" vertical="center" wrapText="1"/>
    </xf>
    <xf numFmtId="1" fontId="25" fillId="3" borderId="0" xfId="0" applyNumberFormat="1" applyFont="1" applyFill="1" applyAlignment="1">
      <alignment horizontal="center" vertical="center"/>
    </xf>
    <xf numFmtId="1" fontId="1" fillId="0" borderId="1" xfId="0" applyNumberFormat="1" applyFont="1" applyBorder="1" applyAlignment="1">
      <alignment horizontal="center" vertical="center" wrapText="1"/>
    </xf>
    <xf numFmtId="10" fontId="19" fillId="3" borderId="1" xfId="0" applyNumberFormat="1" applyFont="1" applyFill="1" applyBorder="1" applyAlignment="1">
      <alignment horizontal="center" vertical="center" wrapText="1"/>
    </xf>
    <xf numFmtId="9" fontId="3" fillId="3" borderId="1" xfId="5"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29" fillId="3" borderId="1" xfId="5" applyNumberFormat="1" applyFont="1" applyFill="1" applyBorder="1" applyAlignment="1">
      <alignment horizontal="center" vertical="center" wrapText="1"/>
    </xf>
    <xf numFmtId="9" fontId="42" fillId="3" borderId="1" xfId="0" applyNumberFormat="1" applyFont="1" applyFill="1" applyBorder="1" applyAlignment="1">
      <alignment horizontal="justify" vertical="justify" wrapText="1"/>
    </xf>
    <xf numFmtId="9" fontId="42" fillId="19" borderId="1" xfId="0" applyNumberFormat="1" applyFont="1" applyFill="1" applyBorder="1" applyAlignment="1">
      <alignment horizontal="justify" vertical="justify" wrapText="1"/>
    </xf>
    <xf numFmtId="9" fontId="20" fillId="3"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xf>
    <xf numFmtId="9" fontId="18" fillId="0" borderId="1"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9" fontId="17" fillId="0" borderId="1" xfId="0" applyNumberFormat="1" applyFont="1" applyBorder="1" applyAlignment="1">
      <alignment horizontal="left" vertical="center" wrapText="1"/>
    </xf>
    <xf numFmtId="9" fontId="1" fillId="0" borderId="1" xfId="0" applyNumberFormat="1" applyFont="1" applyBorder="1" applyAlignment="1">
      <alignment horizontal="left" vertical="center" wrapText="1"/>
    </xf>
    <xf numFmtId="9" fontId="29" fillId="0" borderId="1" xfId="0" applyNumberFormat="1" applyFont="1" applyFill="1" applyBorder="1" applyAlignment="1">
      <alignment horizontal="justify" vertical="center" wrapText="1"/>
    </xf>
    <xf numFmtId="9" fontId="25" fillId="3" borderId="0" xfId="0" applyNumberFormat="1" applyFont="1" applyFill="1" applyAlignment="1">
      <alignment horizontal="center" vertical="center"/>
    </xf>
    <xf numFmtId="0" fontId="27" fillId="0" borderId="28" xfId="0" applyNumberFormat="1" applyFont="1" applyBorder="1" applyAlignment="1">
      <alignment horizontal="center" vertical="center" wrapText="1"/>
    </xf>
    <xf numFmtId="0" fontId="1" fillId="0" borderId="1" xfId="0" applyNumberFormat="1" applyFont="1" applyFill="1" applyBorder="1" applyAlignment="1">
      <alignment horizontal="center" vertical="center"/>
    </xf>
    <xf numFmtId="0" fontId="1" fillId="3" borderId="1" xfId="0" applyNumberFormat="1" applyFont="1" applyFill="1" applyBorder="1" applyAlignment="1">
      <alignment vertical="center"/>
    </xf>
    <xf numFmtId="0" fontId="26" fillId="11" borderId="1" xfId="5" applyNumberFormat="1" applyFont="1" applyFill="1" applyBorder="1" applyAlignment="1">
      <alignment horizontal="center" vertical="center"/>
    </xf>
    <xf numFmtId="2" fontId="26" fillId="11" borderId="2" xfId="5" applyNumberFormat="1" applyFont="1" applyFill="1" applyBorder="1" applyAlignment="1">
      <alignment vertical="center" wrapText="1"/>
    </xf>
    <xf numFmtId="9" fontId="26" fillId="11" borderId="1" xfId="5"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9" fontId="1" fillId="3" borderId="1" xfId="0" applyNumberFormat="1" applyFont="1" applyFill="1" applyBorder="1" applyAlignment="1">
      <alignment horizontal="center" vertical="center"/>
    </xf>
    <xf numFmtId="1" fontId="26" fillId="11" borderId="1" xfId="5" applyNumberFormat="1" applyFont="1" applyFill="1" applyBorder="1" applyAlignment="1">
      <alignment horizontal="center" vertical="center"/>
    </xf>
    <xf numFmtId="0" fontId="29" fillId="3" borderId="1" xfId="0" applyNumberFormat="1" applyFont="1" applyFill="1" applyBorder="1" applyAlignment="1">
      <alignment horizontal="center" vertical="center" wrapText="1"/>
    </xf>
    <xf numFmtId="0" fontId="1" fillId="3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29"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29" fillId="0" borderId="1" xfId="0" applyNumberFormat="1" applyFont="1" applyFill="1" applyBorder="1" applyAlignment="1">
      <alignment horizontal="justify" vertical="center" wrapText="1"/>
    </xf>
    <xf numFmtId="0" fontId="1" fillId="0" borderId="1" xfId="0" applyFont="1" applyBorder="1" applyAlignment="1">
      <alignment horizontal="center" vertical="center" wrapText="1"/>
    </xf>
    <xf numFmtId="0" fontId="29"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42" fillId="3" borderId="1" xfId="0" applyFont="1" applyFill="1" applyBorder="1" applyAlignment="1">
      <alignment horizontal="justify" vertical="justify" wrapText="1"/>
    </xf>
    <xf numFmtId="0" fontId="29" fillId="0" borderId="1" xfId="0" applyFont="1" applyFill="1" applyBorder="1" applyAlignment="1">
      <alignment horizontal="justify" vertical="center" wrapText="1"/>
    </xf>
    <xf numFmtId="9" fontId="26" fillId="4" borderId="1" xfId="5"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9" fillId="0" borderId="1" xfId="0" applyFont="1" applyFill="1" applyBorder="1" applyAlignment="1">
      <alignment horizontal="justify" vertical="center" wrapText="1"/>
    </xf>
    <xf numFmtId="9" fontId="16"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9"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 fillId="0" borderId="1" xfId="0" applyFont="1" applyBorder="1" applyAlignment="1">
      <alignment horizontal="left" wrapText="1"/>
    </xf>
    <xf numFmtId="0" fontId="29"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2"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29" fillId="3" borderId="1"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justify" vertical="center"/>
    </xf>
    <xf numFmtId="0" fontId="1" fillId="0" borderId="1" xfId="0" applyFont="1" applyBorder="1" applyAlignment="1">
      <alignment horizontal="center" vertical="center" wrapText="1"/>
    </xf>
    <xf numFmtId="0" fontId="42" fillId="3" borderId="1" xfId="0" applyFont="1" applyFill="1" applyBorder="1" applyAlignment="1">
      <alignment horizontal="justify" vertical="justify" wrapText="1"/>
    </xf>
    <xf numFmtId="0" fontId="42" fillId="19" borderId="1" xfId="0" applyFont="1" applyFill="1" applyBorder="1" applyAlignment="1">
      <alignment horizontal="justify" vertical="justify"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49" fontId="1" fillId="3" borderId="1"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1" fillId="0" borderId="1" xfId="0" applyFont="1" applyBorder="1" applyAlignment="1">
      <alignment horizontal="center" vertical="center" wrapText="1"/>
    </xf>
    <xf numFmtId="0" fontId="29"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2" fillId="3" borderId="1" xfId="0" applyFont="1" applyFill="1" applyBorder="1" applyAlignment="1">
      <alignment horizontal="justify" vertical="justify" wrapText="1"/>
    </xf>
    <xf numFmtId="0" fontId="43" fillId="3" borderId="1" xfId="0" applyFont="1" applyFill="1" applyBorder="1" applyAlignment="1">
      <alignment horizontal="justify" vertical="justify" wrapText="1"/>
    </xf>
    <xf numFmtId="0" fontId="42" fillId="19" borderId="1" xfId="0" applyFont="1" applyFill="1" applyBorder="1" applyAlignment="1">
      <alignment horizontal="justify" vertical="justify" wrapText="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29"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42" fillId="3" borderId="1" xfId="0" applyFont="1" applyFill="1" applyBorder="1" applyAlignment="1">
      <alignment horizontal="justify" vertical="justify"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9" fillId="0" borderId="1" xfId="0" applyFont="1" applyFill="1" applyBorder="1" applyAlignment="1">
      <alignment horizontal="justify" vertical="center" wrapText="1"/>
    </xf>
    <xf numFmtId="1" fontId="16" fillId="3" borderId="1" xfId="0" applyNumberFormat="1" applyFont="1" applyFill="1" applyBorder="1" applyAlignment="1">
      <alignment horizontal="center" vertical="center" wrapText="1"/>
    </xf>
    <xf numFmtId="0" fontId="74" fillId="0" borderId="0" xfId="0" applyFont="1"/>
    <xf numFmtId="0" fontId="70" fillId="0" borderId="0" xfId="0" applyFont="1"/>
    <xf numFmtId="0" fontId="75" fillId="0" borderId="0" xfId="0" applyFont="1"/>
    <xf numFmtId="0" fontId="25" fillId="3" borderId="1" xfId="0" applyFont="1" applyFill="1" applyBorder="1" applyAlignment="1">
      <alignment horizontal="center" vertical="center"/>
    </xf>
    <xf numFmtId="0" fontId="1" fillId="3" borderId="1" xfId="0" applyNumberFormat="1"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justify" vertical="center"/>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9" fillId="0" borderId="2" xfId="0" applyFont="1" applyFill="1" applyBorder="1" applyAlignment="1">
      <alignment horizontal="justify" vertical="top" wrapText="1"/>
    </xf>
    <xf numFmtId="0" fontId="29" fillId="0" borderId="32" xfId="0" applyFont="1" applyFill="1" applyBorder="1" applyAlignment="1">
      <alignment horizontal="justify" vertical="top"/>
    </xf>
    <xf numFmtId="0" fontId="29" fillId="0" borderId="3" xfId="0" applyFont="1" applyFill="1" applyBorder="1" applyAlignment="1">
      <alignment horizontal="justify" vertical="top"/>
    </xf>
    <xf numFmtId="0" fontId="1" fillId="0" borderId="1" xfId="0" applyFont="1" applyBorder="1" applyAlignment="1">
      <alignment horizontal="center" vertical="center"/>
    </xf>
    <xf numFmtId="0" fontId="1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 fontId="16" fillId="3" borderId="2" xfId="5" applyNumberFormat="1" applyFont="1" applyFill="1" applyBorder="1" applyAlignment="1">
      <alignment horizontal="center" vertical="center" wrapText="1"/>
    </xf>
    <xf numFmtId="1" fontId="16" fillId="3" borderId="3" xfId="5"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xf>
    <xf numFmtId="9" fontId="42" fillId="3"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6" fillId="0" borderId="3" xfId="0" applyFont="1" applyBorder="1" applyAlignment="1">
      <alignment horizontal="left" vertical="center" wrapText="1"/>
    </xf>
    <xf numFmtId="0" fontId="29" fillId="0" borderId="1" xfId="0" applyFont="1" applyFill="1" applyBorder="1" applyAlignment="1">
      <alignment horizontal="justify" vertical="top" wrapText="1"/>
    </xf>
    <xf numFmtId="0" fontId="1"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42" fillId="3" borderId="1" xfId="0" applyFont="1" applyFill="1" applyBorder="1" applyAlignment="1">
      <alignment horizontal="center" vertical="center" wrapText="1"/>
    </xf>
    <xf numFmtId="9" fontId="42" fillId="3" borderId="1"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center" wrapText="1"/>
    </xf>
    <xf numFmtId="168" fontId="16"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10" fontId="1" fillId="3" borderId="1" xfId="0" applyNumberFormat="1"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0" fontId="42"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9" fontId="42" fillId="3" borderId="2" xfId="0" applyNumberFormat="1" applyFont="1" applyFill="1" applyBorder="1" applyAlignment="1">
      <alignment horizontal="center" vertical="center" wrapText="1"/>
    </xf>
    <xf numFmtId="9" fontId="42" fillId="3" borderId="3"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0" fontId="55" fillId="23" borderId="3" xfId="0" applyFont="1" applyFill="1" applyBorder="1" applyAlignment="1">
      <alignment horizontal="center" vertical="center" wrapText="1"/>
    </xf>
    <xf numFmtId="0" fontId="55" fillId="23" borderId="1" xfId="0" applyFont="1" applyFill="1" applyBorder="1" applyAlignment="1">
      <alignment horizontal="center" vertical="center" wrapText="1"/>
    </xf>
    <xf numFmtId="0" fontId="55" fillId="23" borderId="3" xfId="0" applyNumberFormat="1" applyFont="1" applyFill="1" applyBorder="1" applyAlignment="1">
      <alignment horizontal="center" vertical="center" wrapText="1"/>
    </xf>
    <xf numFmtId="0" fontId="55" fillId="23" borderId="1" xfId="0" applyNumberFormat="1" applyFont="1" applyFill="1" applyBorder="1" applyAlignment="1">
      <alignment horizontal="center" vertical="center" wrapText="1"/>
    </xf>
    <xf numFmtId="0" fontId="42" fillId="19" borderId="1"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9" fontId="22" fillId="3" borderId="1" xfId="0" applyNumberFormat="1" applyFont="1" applyFill="1" applyBorder="1" applyAlignment="1">
      <alignment horizontal="center" vertical="center" wrapText="1"/>
    </xf>
    <xf numFmtId="9" fontId="41" fillId="19" borderId="1" xfId="0" applyNumberFormat="1" applyFont="1" applyFill="1" applyBorder="1" applyAlignment="1">
      <alignment horizontal="center" vertical="center" wrapText="1"/>
    </xf>
    <xf numFmtId="0" fontId="41" fillId="19"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0" fontId="42" fillId="3" borderId="1" xfId="0" applyFont="1" applyFill="1" applyBorder="1" applyAlignment="1">
      <alignment horizontal="justify" vertical="justify" wrapText="1"/>
    </xf>
    <xf numFmtId="9" fontId="25" fillId="3" borderId="1" xfId="0" applyNumberFormat="1" applyFont="1" applyFill="1" applyBorder="1" applyAlignment="1">
      <alignment horizontal="center" vertical="center" wrapText="1"/>
    </xf>
    <xf numFmtId="2" fontId="26" fillId="11" borderId="1" xfId="5" applyNumberFormat="1" applyFont="1" applyFill="1" applyBorder="1" applyAlignment="1">
      <alignment horizontal="center" vertical="center" wrapText="1"/>
    </xf>
    <xf numFmtId="0" fontId="21" fillId="19"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3" borderId="1" xfId="0"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9" fontId="22" fillId="3" borderId="3" xfId="0" applyNumberFormat="1" applyFont="1" applyFill="1" applyBorder="1" applyAlignment="1">
      <alignment horizontal="center" vertical="center" wrapText="1"/>
    </xf>
    <xf numFmtId="1" fontId="20" fillId="3" borderId="2" xfId="5" applyNumberFormat="1" applyFont="1" applyFill="1" applyBorder="1" applyAlignment="1">
      <alignment horizontal="center" vertical="center" wrapText="1"/>
    </xf>
    <xf numFmtId="1" fontId="20" fillId="3" borderId="3" xfId="5"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xf>
    <xf numFmtId="9" fontId="29" fillId="3" borderId="1" xfId="0" applyNumberFormat="1" applyFont="1" applyFill="1" applyBorder="1" applyAlignment="1">
      <alignment horizontal="center" vertical="center"/>
    </xf>
    <xf numFmtId="0" fontId="42" fillId="19" borderId="1" xfId="0" applyFont="1" applyFill="1" applyBorder="1" applyAlignment="1">
      <alignment horizontal="justify" vertical="justify" wrapText="1"/>
    </xf>
    <xf numFmtId="9" fontId="21" fillId="19" borderId="1" xfId="0" applyNumberFormat="1" applyFont="1" applyFill="1" applyBorder="1" applyAlignment="1">
      <alignment horizontal="center" vertical="center"/>
    </xf>
    <xf numFmtId="0" fontId="22" fillId="19" borderId="1" xfId="0" applyFont="1" applyFill="1" applyBorder="1" applyAlignment="1">
      <alignment horizontal="center" vertical="center" wrapText="1"/>
    </xf>
    <xf numFmtId="9" fontId="21" fillId="19" borderId="1" xfId="0" applyNumberFormat="1" applyFont="1" applyFill="1" applyBorder="1" applyAlignment="1">
      <alignment horizontal="center" vertical="center" wrapText="1"/>
    </xf>
    <xf numFmtId="9" fontId="22" fillId="19" borderId="1" xfId="0" applyNumberFormat="1"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xf>
    <xf numFmtId="9" fontId="25" fillId="19" borderId="1" xfId="0" applyNumberFormat="1" applyFont="1" applyFill="1" applyBorder="1" applyAlignment="1">
      <alignment horizontal="center" vertical="center" wrapText="1"/>
    </xf>
    <xf numFmtId="0" fontId="25" fillId="19" borderId="1" xfId="0" applyFont="1" applyFill="1" applyBorder="1" applyAlignment="1">
      <alignment horizontal="center" vertical="center" wrapText="1"/>
    </xf>
    <xf numFmtId="9" fontId="25" fillId="3" borderId="1" xfId="0" applyNumberFormat="1" applyFont="1" applyFill="1" applyBorder="1" applyAlignment="1">
      <alignment horizontal="center" vertical="center"/>
    </xf>
    <xf numFmtId="4" fontId="46" fillId="0" borderId="1" xfId="0" applyNumberFormat="1" applyFont="1" applyFill="1" applyBorder="1" applyAlignment="1">
      <alignment horizontal="center" vertical="center"/>
    </xf>
    <xf numFmtId="9" fontId="42" fillId="0" borderId="1" xfId="5" applyNumberFormat="1" applyFont="1" applyFill="1" applyBorder="1" applyAlignment="1">
      <alignment horizontal="center" vertical="center"/>
    </xf>
    <xf numFmtId="9" fontId="42" fillId="0" borderId="1" xfId="5" applyNumberFormat="1" applyFont="1" applyFill="1" applyBorder="1" applyAlignment="1">
      <alignment horizontal="center" vertical="center" wrapText="1"/>
    </xf>
    <xf numFmtId="2" fontId="26" fillId="14" borderId="1" xfId="5" applyNumberFormat="1" applyFont="1" applyFill="1" applyBorder="1" applyAlignment="1">
      <alignment horizontal="center" vertical="center" wrapText="1"/>
    </xf>
    <xf numFmtId="0" fontId="43" fillId="3" borderId="1" xfId="0" applyFont="1" applyFill="1" applyBorder="1" applyAlignment="1">
      <alignment horizontal="justify" vertical="justify" wrapText="1"/>
    </xf>
    <xf numFmtId="0" fontId="26" fillId="10" borderId="1" xfId="0" applyFont="1" applyFill="1" applyBorder="1" applyAlignment="1">
      <alignment horizontal="center" vertical="center"/>
    </xf>
    <xf numFmtId="9" fontId="25" fillId="12" borderId="1" xfId="0" applyNumberFormat="1" applyFont="1" applyFill="1" applyBorder="1" applyAlignment="1">
      <alignment horizontal="center" vertical="center"/>
    </xf>
    <xf numFmtId="9" fontId="26" fillId="11" borderId="1" xfId="5" applyNumberFormat="1" applyFont="1" applyFill="1" applyBorder="1" applyAlignment="1">
      <alignment horizontal="center" vertical="center"/>
    </xf>
    <xf numFmtId="0" fontId="27" fillId="19"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9" fontId="25" fillId="3" borderId="3"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0" fillId="22" borderId="1" xfId="5" applyNumberFormat="1" applyFont="1" applyFill="1" applyBorder="1" applyAlignment="1">
      <alignment horizontal="center" vertical="center"/>
    </xf>
    <xf numFmtId="169" fontId="46" fillId="0" borderId="1" xfId="0" applyNumberFormat="1"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73" fontId="26" fillId="11" borderId="1" xfId="5" applyNumberFormat="1" applyFont="1" applyFill="1" applyBorder="1" applyAlignment="1">
      <alignment horizontal="center" vertical="center"/>
    </xf>
    <xf numFmtId="2" fontId="26" fillId="11" borderId="1" xfId="5"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2" fillId="3" borderId="1" xfId="0" applyNumberFormat="1" applyFont="1" applyFill="1" applyBorder="1" applyAlignment="1">
      <alignment horizontal="center" wrapText="1"/>
    </xf>
    <xf numFmtId="0" fontId="28" fillId="3" borderId="1" xfId="0" applyFont="1" applyFill="1" applyBorder="1" applyAlignment="1">
      <alignment horizontal="center" vertical="center" wrapText="1"/>
    </xf>
    <xf numFmtId="0" fontId="0" fillId="11" borderId="1" xfId="5" applyNumberFormat="1" applyFont="1" applyFill="1" applyBorder="1" applyAlignment="1">
      <alignment horizontal="center" vertical="center"/>
    </xf>
    <xf numFmtId="0" fontId="0" fillId="0" borderId="1" xfId="5" applyNumberFormat="1" applyFont="1" applyBorder="1" applyAlignment="1">
      <alignment horizontal="center" vertical="center"/>
    </xf>
    <xf numFmtId="0" fontId="31" fillId="0" borderId="1" xfId="0" applyNumberFormat="1" applyFont="1" applyFill="1" applyBorder="1" applyAlignment="1">
      <alignment horizontal="center" vertical="center" wrapText="1"/>
    </xf>
    <xf numFmtId="4" fontId="46"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0" fontId="42" fillId="14" borderId="1" xfId="5" applyNumberFormat="1" applyFont="1" applyFill="1" applyBorder="1" applyAlignment="1">
      <alignment horizontal="center" vertical="center" wrapText="1"/>
    </xf>
    <xf numFmtId="0" fontId="28" fillId="1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0" fontId="46" fillId="0" borderId="1" xfId="0" applyNumberFormat="1" applyFont="1" applyFill="1" applyBorder="1" applyAlignment="1">
      <alignment horizontal="center" vertical="center" wrapText="1"/>
    </xf>
    <xf numFmtId="0" fontId="42" fillId="11" borderId="1" xfId="5" applyNumberFormat="1" applyFont="1" applyFill="1" applyBorder="1" applyAlignment="1">
      <alignment horizontal="center" vertical="center" wrapText="1"/>
    </xf>
    <xf numFmtId="0" fontId="42" fillId="0" borderId="1" xfId="5" applyNumberFormat="1" applyFont="1" applyFill="1" applyBorder="1" applyAlignment="1">
      <alignment horizontal="center" vertical="center" wrapText="1"/>
    </xf>
    <xf numFmtId="0" fontId="42" fillId="22" borderId="1" xfId="5" applyNumberFormat="1" applyFont="1" applyFill="1" applyBorder="1" applyAlignment="1">
      <alignment horizontal="center" vertical="center" wrapText="1"/>
    </xf>
    <xf numFmtId="0" fontId="42" fillId="3" borderId="1" xfId="5" applyNumberFormat="1" applyFont="1" applyFill="1" applyBorder="1" applyAlignment="1">
      <alignment horizontal="center" vertical="center" wrapText="1"/>
    </xf>
    <xf numFmtId="2" fontId="26" fillId="14" borderId="1" xfId="5" applyNumberFormat="1" applyFont="1" applyFill="1" applyBorder="1" applyAlignment="1">
      <alignment horizontal="center" vertical="center"/>
    </xf>
    <xf numFmtId="2" fontId="25" fillId="9" borderId="1" xfId="0"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wrapText="1"/>
    </xf>
    <xf numFmtId="0" fontId="43" fillId="11" borderId="1" xfId="5" applyNumberFormat="1" applyFont="1" applyFill="1" applyBorder="1" applyAlignment="1">
      <alignment horizontal="center" vertical="center" wrapText="1"/>
    </xf>
    <xf numFmtId="0" fontId="43" fillId="3" borderId="1" xfId="5" applyNumberFormat="1" applyFont="1" applyFill="1" applyBorder="1" applyAlignment="1">
      <alignment horizontal="center" vertical="center" wrapText="1"/>
    </xf>
    <xf numFmtId="0" fontId="43" fillId="14" borderId="1" xfId="5" applyNumberFormat="1" applyFont="1" applyFill="1" applyBorder="1" applyAlignment="1">
      <alignment horizontal="center" vertical="center" wrapText="1"/>
    </xf>
    <xf numFmtId="0" fontId="31" fillId="23" borderId="1" xfId="0" applyFont="1" applyFill="1" applyBorder="1" applyAlignment="1">
      <alignment horizontal="center" vertical="center" wrapText="1"/>
    </xf>
    <xf numFmtId="0" fontId="42" fillId="0" borderId="2" xfId="0" applyNumberFormat="1" applyFont="1" applyFill="1" applyBorder="1" applyAlignment="1">
      <alignment horizontal="center" vertical="center" wrapText="1"/>
    </xf>
    <xf numFmtId="0" fontId="42" fillId="0" borderId="3" xfId="0" applyNumberFormat="1"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0" fillId="11" borderId="2" xfId="5" applyNumberFormat="1" applyFont="1" applyFill="1" applyBorder="1" applyAlignment="1">
      <alignment horizontal="center" vertical="center"/>
    </xf>
    <xf numFmtId="0" fontId="0" fillId="11" borderId="3" xfId="5" applyNumberFormat="1" applyFont="1" applyFill="1" applyBorder="1" applyAlignment="1">
      <alignment horizontal="center" vertical="center"/>
    </xf>
    <xf numFmtId="171" fontId="46" fillId="0" borderId="1" xfId="0" applyNumberFormat="1" applyFont="1" applyFill="1" applyBorder="1" applyAlignment="1">
      <alignment horizontal="center" vertical="center" wrapText="1"/>
    </xf>
    <xf numFmtId="0" fontId="0" fillId="14" borderId="1" xfId="5"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justify" vertical="center" wrapText="1"/>
    </xf>
    <xf numFmtId="9" fontId="33" fillId="0" borderId="1" xfId="0" applyNumberFormat="1"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47"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50" fillId="0" borderId="1" xfId="0" applyFont="1" applyFill="1" applyBorder="1" applyAlignment="1">
      <alignment horizontal="justify" vertical="center" wrapText="1"/>
    </xf>
    <xf numFmtId="0" fontId="21" fillId="19" borderId="1" xfId="0" applyFont="1" applyFill="1" applyBorder="1" applyAlignment="1">
      <alignment horizontal="center" vertical="center"/>
    </xf>
    <xf numFmtId="0" fontId="31" fillId="23" borderId="3" xfId="0" applyFont="1" applyFill="1" applyBorder="1" applyAlignment="1">
      <alignment horizontal="center" vertical="center" wrapText="1"/>
    </xf>
    <xf numFmtId="0" fontId="22" fillId="3" borderId="1" xfId="0" applyFont="1" applyFill="1" applyBorder="1" applyAlignment="1">
      <alignment horizontal="center" vertical="center"/>
    </xf>
    <xf numFmtId="9" fontId="22" fillId="3" borderId="1" xfId="0" applyNumberFormat="1" applyFont="1" applyFill="1" applyBorder="1" applyAlignment="1">
      <alignment horizontal="center" vertical="center"/>
    </xf>
    <xf numFmtId="0" fontId="33" fillId="14" borderId="1" xfId="5" applyNumberFormat="1" applyFont="1" applyFill="1" applyBorder="1" applyAlignment="1">
      <alignment horizontal="center" vertical="center" wrapText="1"/>
    </xf>
    <xf numFmtId="0" fontId="33" fillId="3" borderId="1" xfId="5" applyNumberFormat="1" applyFont="1" applyFill="1" applyBorder="1" applyAlignment="1">
      <alignment horizontal="center" vertical="center" wrapText="1"/>
    </xf>
    <xf numFmtId="2" fontId="26" fillId="4" borderId="1" xfId="5" applyNumberFormat="1" applyFont="1" applyFill="1" applyBorder="1" applyAlignment="1">
      <alignment horizontal="center" vertical="center" wrapText="1"/>
    </xf>
    <xf numFmtId="9" fontId="42" fillId="19" borderId="1" xfId="0" applyNumberFormat="1" applyFont="1" applyFill="1" applyBorder="1" applyAlignment="1">
      <alignment horizontal="center" vertical="center" wrapText="1"/>
    </xf>
    <xf numFmtId="0" fontId="42" fillId="19" borderId="1" xfId="0" applyFont="1" applyFill="1" applyBorder="1" applyAlignment="1">
      <alignment horizontal="center" vertical="center"/>
    </xf>
    <xf numFmtId="0" fontId="42" fillId="6" borderId="1" xfId="5" applyNumberFormat="1" applyFont="1" applyFill="1" applyBorder="1" applyAlignment="1">
      <alignment horizontal="center" vertical="center" wrapText="1"/>
    </xf>
    <xf numFmtId="1" fontId="19" fillId="3" borderId="1" xfId="0" applyNumberFormat="1" applyFont="1" applyFill="1" applyBorder="1" applyAlignment="1">
      <alignment horizontal="center" vertical="center"/>
    </xf>
    <xf numFmtId="9" fontId="42" fillId="19" borderId="1" xfId="0" applyNumberFormat="1" applyFont="1" applyFill="1" applyBorder="1" applyAlignment="1">
      <alignment horizontal="center" vertical="center"/>
    </xf>
    <xf numFmtId="2" fontId="25" fillId="12" borderId="1" xfId="0" applyNumberFormat="1" applyFont="1" applyFill="1" applyBorder="1" applyAlignment="1">
      <alignment horizontal="center" vertical="center"/>
    </xf>
    <xf numFmtId="9" fontId="42" fillId="19" borderId="1" xfId="0" applyNumberFormat="1" applyFont="1" applyFill="1" applyBorder="1" applyAlignment="1">
      <alignment horizontal="center"/>
    </xf>
    <xf numFmtId="9" fontId="42" fillId="3" borderId="1" xfId="0" applyNumberFormat="1" applyFont="1" applyFill="1" applyBorder="1" applyAlignment="1">
      <alignment horizontal="center"/>
    </xf>
    <xf numFmtId="0" fontId="17" fillId="3" borderId="1" xfId="0"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1" fontId="17"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xf>
    <xf numFmtId="1" fontId="17" fillId="3" borderId="1" xfId="0" applyNumberFormat="1" applyFont="1" applyFill="1" applyBorder="1" applyAlignment="1">
      <alignment horizontal="center" vertical="center"/>
    </xf>
    <xf numFmtId="0" fontId="29" fillId="0" borderId="3" xfId="0" applyFont="1" applyFill="1" applyBorder="1" applyAlignment="1">
      <alignment horizontal="justify" vertical="top" wrapText="1"/>
    </xf>
    <xf numFmtId="0" fontId="56" fillId="24" borderId="3" xfId="0" applyFont="1" applyFill="1" applyBorder="1" applyAlignment="1">
      <alignment horizontal="center" vertical="center" wrapText="1"/>
    </xf>
    <xf numFmtId="0" fontId="58" fillId="24" borderId="1" xfId="8" applyFont="1"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3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5" fillId="0" borderId="1" xfId="0" applyFont="1" applyBorder="1" applyAlignment="1">
      <alignment horizontal="center" vertical="center" wrapText="1"/>
    </xf>
    <xf numFmtId="9" fontId="10" fillId="3" borderId="2" xfId="0" applyNumberFormat="1" applyFont="1" applyFill="1" applyBorder="1" applyAlignment="1">
      <alignment horizontal="center" vertical="center" wrapText="1"/>
    </xf>
    <xf numFmtId="9" fontId="10" fillId="3" borderId="3" xfId="0" applyNumberFormat="1" applyFont="1" applyFill="1" applyBorder="1" applyAlignment="1">
      <alignment horizontal="center" vertical="center" wrapText="1"/>
    </xf>
    <xf numFmtId="1" fontId="17" fillId="3" borderId="2" xfId="5" applyNumberFormat="1" applyFont="1" applyFill="1" applyBorder="1" applyAlignment="1">
      <alignment horizontal="center" vertical="center" wrapText="1"/>
    </xf>
    <xf numFmtId="1" fontId="17" fillId="3" borderId="3" xfId="5"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1" fontId="19" fillId="3" borderId="2" xfId="5" applyNumberFormat="1" applyFont="1" applyFill="1" applyBorder="1" applyAlignment="1">
      <alignment horizontal="center" vertical="center" wrapText="1"/>
    </xf>
    <xf numFmtId="1" fontId="19" fillId="3" borderId="3" xfId="5" applyNumberFormat="1" applyFont="1" applyFill="1" applyBorder="1" applyAlignment="1">
      <alignment horizontal="center" vertical="center" wrapText="1"/>
    </xf>
    <xf numFmtId="9" fontId="42" fillId="19" borderId="2" xfId="0" applyNumberFormat="1" applyFont="1" applyFill="1" applyBorder="1" applyAlignment="1">
      <alignment horizontal="center" vertical="center" wrapText="1"/>
    </xf>
    <xf numFmtId="9" fontId="42" fillId="19" borderId="3" xfId="0" applyNumberFormat="1" applyFont="1" applyFill="1" applyBorder="1" applyAlignment="1">
      <alignment horizontal="center" vertical="center" wrapText="1"/>
    </xf>
    <xf numFmtId="9" fontId="41" fillId="19" borderId="2" xfId="0" applyNumberFormat="1" applyFont="1" applyFill="1" applyBorder="1" applyAlignment="1">
      <alignment horizontal="center" vertical="center" wrapText="1"/>
    </xf>
    <xf numFmtId="9" fontId="41" fillId="19" borderId="3" xfId="0" applyNumberFormat="1" applyFont="1" applyFill="1" applyBorder="1" applyAlignment="1">
      <alignment horizontal="center" vertical="center" wrapText="1"/>
    </xf>
    <xf numFmtId="9" fontId="29" fillId="3" borderId="2" xfId="5" applyFont="1" applyFill="1" applyBorder="1" applyAlignment="1">
      <alignment horizontal="center" vertical="center" wrapText="1"/>
    </xf>
    <xf numFmtId="9" fontId="29" fillId="3" borderId="3" xfId="5" applyFont="1" applyFill="1" applyBorder="1" applyAlignment="1">
      <alignment horizontal="center" vertical="center" wrapText="1"/>
    </xf>
    <xf numFmtId="172" fontId="26" fillId="11" borderId="2" xfId="7" applyNumberFormat="1" applyFont="1" applyFill="1" applyBorder="1" applyAlignment="1">
      <alignment horizontal="center" vertical="center"/>
    </xf>
    <xf numFmtId="172" fontId="26" fillId="11" borderId="3" xfId="7" applyNumberFormat="1" applyFont="1" applyFill="1" applyBorder="1" applyAlignment="1">
      <alignment horizontal="center" vertical="center"/>
    </xf>
    <xf numFmtId="9" fontId="33" fillId="0" borderId="2" xfId="0" applyNumberFormat="1" applyFont="1" applyFill="1" applyBorder="1" applyAlignment="1">
      <alignment horizontal="justify" vertical="center" wrapText="1"/>
    </xf>
    <xf numFmtId="9" fontId="33" fillId="0" borderId="3" xfId="0" applyNumberFormat="1" applyFont="1" applyFill="1" applyBorder="1" applyAlignment="1">
      <alignment horizontal="justify" vertical="center" wrapText="1"/>
    </xf>
    <xf numFmtId="0" fontId="40" fillId="3" borderId="5"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10" xfId="0" applyFont="1" applyFill="1" applyBorder="1" applyAlignment="1">
      <alignment horizontal="center" vertical="center"/>
    </xf>
    <xf numFmtId="0" fontId="39" fillId="3" borderId="21" xfId="0" applyFont="1" applyFill="1" applyBorder="1" applyAlignment="1">
      <alignment horizontal="center"/>
    </xf>
    <xf numFmtId="0" fontId="39" fillId="3" borderId="22" xfId="0" applyFont="1" applyFill="1" applyBorder="1" applyAlignment="1">
      <alignment horizontal="center"/>
    </xf>
    <xf numFmtId="0" fontId="39" fillId="3" borderId="23" xfId="0" applyFont="1" applyFill="1" applyBorder="1" applyAlignment="1">
      <alignment horizontal="center"/>
    </xf>
    <xf numFmtId="0" fontId="52" fillId="4" borderId="18"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20" xfId="0" applyFont="1" applyFill="1" applyBorder="1" applyAlignment="1">
      <alignment horizontal="center" vertical="center" wrapText="1"/>
    </xf>
    <xf numFmtId="0" fontId="35" fillId="17" borderId="24" xfId="0" applyFont="1" applyFill="1" applyBorder="1" applyAlignment="1">
      <alignment horizontal="center" vertical="center"/>
    </xf>
    <xf numFmtId="0" fontId="35" fillId="17" borderId="25" xfId="0" applyFont="1" applyFill="1" applyBorder="1" applyAlignment="1">
      <alignment horizontal="center" vertical="center"/>
    </xf>
    <xf numFmtId="0" fontId="35" fillId="17" borderId="24"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52" fillId="4" borderId="18" xfId="0" applyFont="1" applyFill="1" applyBorder="1" applyAlignment="1">
      <alignment vertical="center" wrapText="1"/>
    </xf>
    <xf numFmtId="0" fontId="52" fillId="4" borderId="19" xfId="0" applyFont="1" applyFill="1" applyBorder="1" applyAlignment="1">
      <alignment vertical="center" wrapText="1"/>
    </xf>
    <xf numFmtId="0" fontId="52" fillId="4" borderId="20" xfId="0" applyFont="1" applyFill="1" applyBorder="1" applyAlignment="1">
      <alignment vertical="center" wrapText="1"/>
    </xf>
    <xf numFmtId="0" fontId="65" fillId="4" borderId="18" xfId="0" applyFont="1" applyFill="1" applyBorder="1" applyAlignment="1">
      <alignment horizontal="center" vertical="center" wrapText="1"/>
    </xf>
    <xf numFmtId="0" fontId="65" fillId="4" borderId="19" xfId="0" applyFont="1" applyFill="1" applyBorder="1" applyAlignment="1">
      <alignment horizontal="center" vertical="center" wrapText="1"/>
    </xf>
    <xf numFmtId="0" fontId="65" fillId="4" borderId="20" xfId="0" applyFont="1" applyFill="1" applyBorder="1" applyAlignment="1">
      <alignment horizontal="center" vertical="center" wrapText="1"/>
    </xf>
  </cellXfs>
  <cellStyles count="11">
    <cellStyle name="Incorrecto" xfId="6" builtinId="27"/>
    <cellStyle name="KPT04" xfId="9" xr:uid="{00000000-0005-0000-0000-000001000000}"/>
    <cellStyle name="KPT04_Main" xfId="8" xr:uid="{00000000-0005-0000-0000-000002000000}"/>
    <cellStyle name="Millares" xfId="7" builtinId="3"/>
    <cellStyle name="Millares 2" xfId="1" xr:uid="{00000000-0005-0000-0000-000004000000}"/>
    <cellStyle name="Millares 3 3" xfId="3" xr:uid="{00000000-0005-0000-0000-000005000000}"/>
    <cellStyle name="Moneda [0] 3" xfId="2" xr:uid="{00000000-0005-0000-0000-000006000000}"/>
    <cellStyle name="Moneda 3" xfId="4" xr:uid="{00000000-0005-0000-0000-000007000000}"/>
    <cellStyle name="Normal" xfId="0" builtinId="0"/>
    <cellStyle name="Normal 2" xfId="10" xr:uid="{00000000-0005-0000-0000-000009000000}"/>
    <cellStyle name="Porcentaje" xfId="5" builtinId="5"/>
  </cellStyles>
  <dxfs count="35">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7"/>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00FF00"/>
      <color rgb="FFEE9F12"/>
      <color rgb="FFEC752C"/>
      <color rgb="FFD4868C"/>
      <color rgb="FFFF99C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35720</xdr:colOff>
      <xdr:row>5</xdr:row>
      <xdr:rowOff>2309812</xdr:rowOff>
    </xdr:from>
    <xdr:to>
      <xdr:col>45</xdr:col>
      <xdr:colOff>153028</xdr:colOff>
      <xdr:row>6</xdr:row>
      <xdr:rowOff>9524</xdr:rowOff>
    </xdr:to>
    <xdr:pic>
      <xdr:nvPicPr>
        <xdr:cNvPr id="2" name="Imagen 2">
          <a:extLst>
            <a:ext uri="{FF2B5EF4-FFF2-40B4-BE49-F238E27FC236}">
              <a16:creationId xmlns:a16="http://schemas.microsoft.com/office/drawing/2014/main" id="{F5B80EB9-4069-4863-B76B-E902DA59614F}"/>
            </a:ext>
          </a:extLst>
        </xdr:cNvPr>
        <xdr:cNvPicPr>
          <a:picLocks noChangeAspect="1"/>
        </xdr:cNvPicPr>
      </xdr:nvPicPr>
      <xdr:blipFill>
        <a:blip xmlns:r="http://schemas.openxmlformats.org/officeDocument/2006/relationships" r:embed="rId1" cstate="print"/>
        <a:stretch>
          <a:fillRect/>
        </a:stretch>
      </xdr:blipFill>
      <xdr:spPr>
        <a:xfrm>
          <a:off x="14856620" y="9091612"/>
          <a:ext cx="3196266" cy="1547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SEMAFORIZACIÓN"/>
      <sheetName val="Hoja3"/>
    </sheetNames>
    <sheetDataSet>
      <sheetData sheetId="0">
        <row r="65">
          <cell r="Z65" t="str">
            <v xml:space="preserve"> MUNICIPIO DE ARMENIA; Normas establecidad en la construccion o mantenimiento  en infraestructura  ya establecidas por el estado</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S171"/>
  <sheetViews>
    <sheetView tabSelected="1" zoomScale="72" zoomScaleNormal="72" workbookViewId="0">
      <selection activeCell="AS2" sqref="AS2:AY3"/>
    </sheetView>
  </sheetViews>
  <sheetFormatPr baseColWidth="10" defaultColWidth="9.140625" defaultRowHeight="14.25" x14ac:dyDescent="0.25"/>
  <cols>
    <col min="1" max="1" width="15.7109375" style="1" bestFit="1" customWidth="1"/>
    <col min="2" max="2" width="15.85546875" style="1" customWidth="1"/>
    <col min="3" max="3" width="15.42578125" style="1" customWidth="1"/>
    <col min="4" max="4" width="18.28515625" style="1" customWidth="1"/>
    <col min="5" max="5" width="16.85546875" style="1" customWidth="1"/>
    <col min="6" max="6" width="15.42578125" style="1" customWidth="1"/>
    <col min="7" max="7" width="18.85546875" style="1" customWidth="1"/>
    <col min="8" max="8" width="20.5703125" style="1" customWidth="1"/>
    <col min="9" max="9" width="27.5703125" style="1" customWidth="1"/>
    <col min="10" max="10" width="19.7109375" style="302" hidden="1" customWidth="1"/>
    <col min="11" max="11" width="19.7109375" style="2" hidden="1" customWidth="1"/>
    <col min="12" max="12" width="19.7109375" style="302" hidden="1" customWidth="1"/>
    <col min="13" max="15" width="19.7109375" style="2" hidden="1" customWidth="1"/>
    <col min="16" max="16" width="38.7109375" style="2" hidden="1" customWidth="1"/>
    <col min="17" max="18" width="19.7109375" style="1" hidden="1" customWidth="1"/>
    <col min="19" max="19" width="19.7109375" style="320" hidden="1" customWidth="1"/>
    <col min="20" max="20" width="38.7109375" style="49" hidden="1" customWidth="1"/>
    <col min="21" max="23" width="19.7109375" style="1" hidden="1" customWidth="1"/>
    <col min="24" max="24" width="38.7109375" style="49" hidden="1" customWidth="1"/>
    <col min="25" max="25" width="18.85546875" style="1" hidden="1" customWidth="1"/>
    <col min="26" max="26" width="20.7109375" style="1" hidden="1" customWidth="1"/>
    <col min="27" max="27" width="19.7109375" style="1" hidden="1" customWidth="1"/>
    <col min="28" max="28" width="47.85546875" style="1" hidden="1" customWidth="1"/>
    <col min="29" max="29" width="20.85546875" style="1" hidden="1" customWidth="1"/>
    <col min="30" max="30" width="27.42578125" style="1" hidden="1" customWidth="1"/>
    <col min="31" max="31" width="21.42578125" style="1" hidden="1" customWidth="1"/>
    <col min="32" max="32" width="28.7109375" style="1" hidden="1" customWidth="1"/>
    <col min="33" max="33" width="13.85546875" style="1" hidden="1" customWidth="1"/>
    <col min="34" max="34" width="13.5703125" style="1" hidden="1" customWidth="1"/>
    <col min="35" max="35" width="16.140625" style="1" hidden="1" customWidth="1"/>
    <col min="36" max="37" width="22" style="1" hidden="1" customWidth="1"/>
    <col min="38" max="38" width="20.140625" style="1" hidden="1" customWidth="1"/>
    <col min="39" max="39" width="30.140625" style="1" hidden="1" customWidth="1"/>
    <col min="40" max="40" width="21.42578125" style="1" hidden="1" customWidth="1"/>
    <col min="41" max="41" width="20.5703125" style="1" hidden="1" customWidth="1"/>
    <col min="42" max="42" width="22.140625" style="1" hidden="1" customWidth="1"/>
    <col min="43" max="43" width="18.28515625" style="1" hidden="1" customWidth="1"/>
    <col min="44" max="44" width="51.85546875" style="1" hidden="1" customWidth="1"/>
    <col min="45" max="45" width="16.140625" style="1" customWidth="1"/>
    <col min="46" max="46" width="15.140625" style="374" customWidth="1"/>
    <col min="47" max="47" width="24.140625" style="1" customWidth="1"/>
    <col min="48" max="48" width="25.140625" style="1" customWidth="1"/>
    <col min="49" max="49" width="28.28515625" style="1" customWidth="1"/>
    <col min="50" max="50" width="16.5703125" style="1" customWidth="1"/>
    <col min="51" max="51" width="59.7109375" style="326" customWidth="1"/>
    <col min="52" max="52" width="36.85546875" style="374" customWidth="1"/>
    <col min="53" max="53" width="3" style="1" customWidth="1"/>
    <col min="54" max="54" width="2.85546875" style="1" customWidth="1"/>
    <col min="55" max="55" width="27.28515625" style="1" customWidth="1"/>
    <col min="56" max="56" width="9.140625" style="1"/>
    <col min="57" max="57" width="20.140625" style="1" customWidth="1"/>
    <col min="58" max="248" width="9.140625" style="1"/>
    <col min="249" max="249" width="21" style="1" customWidth="1"/>
    <col min="250" max="250" width="37.85546875" style="1" customWidth="1"/>
    <col min="251" max="251" width="33.42578125" style="1" customWidth="1"/>
    <col min="252" max="252" width="22" style="1" customWidth="1"/>
    <col min="253" max="253" width="21" style="1" customWidth="1"/>
    <col min="254" max="254" width="7.42578125" style="1" customWidth="1"/>
    <col min="255" max="255" width="7.5703125" style="1" customWidth="1"/>
    <col min="256" max="256" width="7.140625" style="1" customWidth="1"/>
    <col min="257" max="257" width="17.42578125" style="1" customWidth="1"/>
    <col min="258" max="258" width="22.85546875" style="1" customWidth="1"/>
    <col min="259" max="259" width="18.140625" style="1" customWidth="1"/>
    <col min="260" max="260" width="15.7109375" style="1" customWidth="1"/>
    <col min="261" max="261" width="15.28515625" style="1" customWidth="1"/>
    <col min="262" max="262" width="16.28515625" style="1" customWidth="1"/>
    <col min="263" max="263" width="16.85546875" style="1" customWidth="1"/>
    <col min="264" max="264" width="16.5703125" style="1" customWidth="1"/>
    <col min="265" max="265" width="15.85546875" style="1" customWidth="1"/>
    <col min="266" max="266" width="15.42578125" style="1" customWidth="1"/>
    <col min="267" max="267" width="18.140625" style="1" customWidth="1"/>
    <col min="268" max="268" width="12.85546875" style="1" customWidth="1"/>
    <col min="269" max="269" width="12.7109375" style="1" bestFit="1" customWidth="1"/>
    <col min="270" max="270" width="16.85546875" style="1" customWidth="1"/>
    <col min="271" max="504" width="9.140625" style="1"/>
    <col min="505" max="505" width="21" style="1" customWidth="1"/>
    <col min="506" max="506" width="37.85546875" style="1" customWidth="1"/>
    <col min="507" max="507" width="33.42578125" style="1" customWidth="1"/>
    <col min="508" max="508" width="22" style="1" customWidth="1"/>
    <col min="509" max="509" width="21" style="1" customWidth="1"/>
    <col min="510" max="510" width="7.42578125" style="1" customWidth="1"/>
    <col min="511" max="511" width="7.5703125" style="1" customWidth="1"/>
    <col min="512" max="512" width="7.140625" style="1" customWidth="1"/>
    <col min="513" max="513" width="17.42578125" style="1" customWidth="1"/>
    <col min="514" max="514" width="22.85546875" style="1" customWidth="1"/>
    <col min="515" max="515" width="18.140625" style="1" customWidth="1"/>
    <col min="516" max="516" width="15.7109375" style="1" customWidth="1"/>
    <col min="517" max="517" width="15.28515625" style="1" customWidth="1"/>
    <col min="518" max="518" width="16.28515625" style="1" customWidth="1"/>
    <col min="519" max="519" width="16.85546875" style="1" customWidth="1"/>
    <col min="520" max="520" width="16.5703125" style="1" customWidth="1"/>
    <col min="521" max="521" width="15.85546875" style="1" customWidth="1"/>
    <col min="522" max="522" width="15.42578125" style="1" customWidth="1"/>
    <col min="523" max="523" width="18.140625" style="1" customWidth="1"/>
    <col min="524" max="524" width="12.85546875" style="1" customWidth="1"/>
    <col min="525" max="525" width="12.7109375" style="1" bestFit="1" customWidth="1"/>
    <col min="526" max="526" width="16.85546875" style="1" customWidth="1"/>
    <col min="527" max="760" width="9.140625" style="1"/>
    <col min="761" max="761" width="21" style="1" customWidth="1"/>
    <col min="762" max="762" width="37.85546875" style="1" customWidth="1"/>
    <col min="763" max="763" width="33.42578125" style="1" customWidth="1"/>
    <col min="764" max="764" width="22" style="1" customWidth="1"/>
    <col min="765" max="765" width="21" style="1" customWidth="1"/>
    <col min="766" max="766" width="7.42578125" style="1" customWidth="1"/>
    <col min="767" max="767" width="7.5703125" style="1" customWidth="1"/>
    <col min="768" max="768" width="7.140625" style="1" customWidth="1"/>
    <col min="769" max="769" width="17.42578125" style="1" customWidth="1"/>
    <col min="770" max="770" width="22.85546875" style="1" customWidth="1"/>
    <col min="771" max="771" width="18.140625" style="1" customWidth="1"/>
    <col min="772" max="772" width="15.7109375" style="1" customWidth="1"/>
    <col min="773" max="773" width="15.28515625" style="1" customWidth="1"/>
    <col min="774" max="774" width="16.28515625" style="1" customWidth="1"/>
    <col min="775" max="775" width="16.85546875" style="1" customWidth="1"/>
    <col min="776" max="776" width="16.5703125" style="1" customWidth="1"/>
    <col min="777" max="777" width="15.85546875" style="1" customWidth="1"/>
    <col min="778" max="778" width="15.42578125" style="1" customWidth="1"/>
    <col min="779" max="779" width="18.140625" style="1" customWidth="1"/>
    <col min="780" max="780" width="12.85546875" style="1" customWidth="1"/>
    <col min="781" max="781" width="12.7109375" style="1" bestFit="1" customWidth="1"/>
    <col min="782" max="782" width="16.85546875" style="1" customWidth="1"/>
    <col min="783" max="1016" width="9.140625" style="1"/>
    <col min="1017" max="1017" width="21" style="1" customWidth="1"/>
    <col min="1018" max="1018" width="37.85546875" style="1" customWidth="1"/>
    <col min="1019" max="1019" width="33.42578125" style="1" customWidth="1"/>
    <col min="1020" max="1020" width="22" style="1" customWidth="1"/>
    <col min="1021" max="1021" width="21" style="1" customWidth="1"/>
    <col min="1022" max="1022" width="7.42578125" style="1" customWidth="1"/>
    <col min="1023" max="1023" width="7.5703125" style="1" customWidth="1"/>
    <col min="1024" max="1024" width="7.140625" style="1" customWidth="1"/>
    <col min="1025" max="1025" width="17.42578125" style="1" customWidth="1"/>
    <col min="1026" max="1026" width="22.85546875" style="1" customWidth="1"/>
    <col min="1027" max="1027" width="18.140625" style="1" customWidth="1"/>
    <col min="1028" max="1028" width="15.7109375" style="1" customWidth="1"/>
    <col min="1029" max="1029" width="15.28515625" style="1" customWidth="1"/>
    <col min="1030" max="1030" width="16.28515625" style="1" customWidth="1"/>
    <col min="1031" max="1031" width="16.85546875" style="1" customWidth="1"/>
    <col min="1032" max="1032" width="16.5703125" style="1" customWidth="1"/>
    <col min="1033" max="1033" width="15.85546875" style="1" customWidth="1"/>
    <col min="1034" max="1034" width="15.42578125" style="1" customWidth="1"/>
    <col min="1035" max="1035" width="18.140625" style="1" customWidth="1"/>
    <col min="1036" max="1036" width="12.85546875" style="1" customWidth="1"/>
    <col min="1037" max="1037" width="12.7109375" style="1" bestFit="1" customWidth="1"/>
    <col min="1038" max="1038" width="16.85546875" style="1" customWidth="1"/>
    <col min="1039" max="1272" width="9.140625" style="1"/>
    <col min="1273" max="1273" width="21" style="1" customWidth="1"/>
    <col min="1274" max="1274" width="37.85546875" style="1" customWidth="1"/>
    <col min="1275" max="1275" width="33.42578125" style="1" customWidth="1"/>
    <col min="1276" max="1276" width="22" style="1" customWidth="1"/>
    <col min="1277" max="1277" width="21" style="1" customWidth="1"/>
    <col min="1278" max="1278" width="7.42578125" style="1" customWidth="1"/>
    <col min="1279" max="1279" width="7.5703125" style="1" customWidth="1"/>
    <col min="1280" max="1280" width="7.140625" style="1" customWidth="1"/>
    <col min="1281" max="1281" width="17.42578125" style="1" customWidth="1"/>
    <col min="1282" max="1282" width="22.85546875" style="1" customWidth="1"/>
    <col min="1283" max="1283" width="18.140625" style="1" customWidth="1"/>
    <col min="1284" max="1284" width="15.7109375" style="1" customWidth="1"/>
    <col min="1285" max="1285" width="15.28515625" style="1" customWidth="1"/>
    <col min="1286" max="1286" width="16.28515625" style="1" customWidth="1"/>
    <col min="1287" max="1287" width="16.85546875" style="1" customWidth="1"/>
    <col min="1288" max="1288" width="16.5703125" style="1" customWidth="1"/>
    <col min="1289" max="1289" width="15.85546875" style="1" customWidth="1"/>
    <col min="1290" max="1290" width="15.42578125" style="1" customWidth="1"/>
    <col min="1291" max="1291" width="18.140625" style="1" customWidth="1"/>
    <col min="1292" max="1292" width="12.85546875" style="1" customWidth="1"/>
    <col min="1293" max="1293" width="12.7109375" style="1" bestFit="1" customWidth="1"/>
    <col min="1294" max="1294" width="16.85546875" style="1" customWidth="1"/>
    <col min="1295" max="1528" width="9.140625" style="1"/>
    <col min="1529" max="1529" width="21" style="1" customWidth="1"/>
    <col min="1530" max="1530" width="37.85546875" style="1" customWidth="1"/>
    <col min="1531" max="1531" width="33.42578125" style="1" customWidth="1"/>
    <col min="1532" max="1532" width="22" style="1" customWidth="1"/>
    <col min="1533" max="1533" width="21" style="1" customWidth="1"/>
    <col min="1534" max="1534" width="7.42578125" style="1" customWidth="1"/>
    <col min="1535" max="1535" width="7.5703125" style="1" customWidth="1"/>
    <col min="1536" max="1536" width="7.140625" style="1" customWidth="1"/>
    <col min="1537" max="1537" width="17.42578125" style="1" customWidth="1"/>
    <col min="1538" max="1538" width="22.85546875" style="1" customWidth="1"/>
    <col min="1539" max="1539" width="18.140625" style="1" customWidth="1"/>
    <col min="1540" max="1540" width="15.7109375" style="1" customWidth="1"/>
    <col min="1541" max="1541" width="15.28515625" style="1" customWidth="1"/>
    <col min="1542" max="1542" width="16.28515625" style="1" customWidth="1"/>
    <col min="1543" max="1543" width="16.85546875" style="1" customWidth="1"/>
    <col min="1544" max="1544" width="16.5703125" style="1" customWidth="1"/>
    <col min="1545" max="1545" width="15.85546875" style="1" customWidth="1"/>
    <col min="1546" max="1546" width="15.42578125" style="1" customWidth="1"/>
    <col min="1547" max="1547" width="18.140625" style="1" customWidth="1"/>
    <col min="1548" max="1548" width="12.85546875" style="1" customWidth="1"/>
    <col min="1549" max="1549" width="12.7109375" style="1" bestFit="1" customWidth="1"/>
    <col min="1550" max="1550" width="16.85546875" style="1" customWidth="1"/>
    <col min="1551" max="1784" width="9.140625" style="1"/>
    <col min="1785" max="1785" width="21" style="1" customWidth="1"/>
    <col min="1786" max="1786" width="37.85546875" style="1" customWidth="1"/>
    <col min="1787" max="1787" width="33.42578125" style="1" customWidth="1"/>
    <col min="1788" max="1788" width="22" style="1" customWidth="1"/>
    <col min="1789" max="1789" width="21" style="1" customWidth="1"/>
    <col min="1790" max="1790" width="7.42578125" style="1" customWidth="1"/>
    <col min="1791" max="1791" width="7.5703125" style="1" customWidth="1"/>
    <col min="1792" max="1792" width="7.140625" style="1" customWidth="1"/>
    <col min="1793" max="1793" width="17.42578125" style="1" customWidth="1"/>
    <col min="1794" max="1794" width="22.85546875" style="1" customWidth="1"/>
    <col min="1795" max="1795" width="18.140625" style="1" customWidth="1"/>
    <col min="1796" max="1796" width="15.7109375" style="1" customWidth="1"/>
    <col min="1797" max="1797" width="15.28515625" style="1" customWidth="1"/>
    <col min="1798" max="1798" width="16.28515625" style="1" customWidth="1"/>
    <col min="1799" max="1799" width="16.85546875" style="1" customWidth="1"/>
    <col min="1800" max="1800" width="16.5703125" style="1" customWidth="1"/>
    <col min="1801" max="1801" width="15.85546875" style="1" customWidth="1"/>
    <col min="1802" max="1802" width="15.42578125" style="1" customWidth="1"/>
    <col min="1803" max="1803" width="18.140625" style="1" customWidth="1"/>
    <col min="1804" max="1804" width="12.85546875" style="1" customWidth="1"/>
    <col min="1805" max="1805" width="12.7109375" style="1" bestFit="1" customWidth="1"/>
    <col min="1806" max="1806" width="16.85546875" style="1" customWidth="1"/>
    <col min="1807" max="2040" width="9.140625" style="1"/>
    <col min="2041" max="2041" width="21" style="1" customWidth="1"/>
    <col min="2042" max="2042" width="37.85546875" style="1" customWidth="1"/>
    <col min="2043" max="2043" width="33.42578125" style="1" customWidth="1"/>
    <col min="2044" max="2044" width="22" style="1" customWidth="1"/>
    <col min="2045" max="2045" width="21" style="1" customWidth="1"/>
    <col min="2046" max="2046" width="7.42578125" style="1" customWidth="1"/>
    <col min="2047" max="2047" width="7.5703125" style="1" customWidth="1"/>
    <col min="2048" max="2048" width="7.140625" style="1" customWidth="1"/>
    <col min="2049" max="2049" width="17.42578125" style="1" customWidth="1"/>
    <col min="2050" max="2050" width="22.85546875" style="1" customWidth="1"/>
    <col min="2051" max="2051" width="18.140625" style="1" customWidth="1"/>
    <col min="2052" max="2052" width="15.7109375" style="1" customWidth="1"/>
    <col min="2053" max="2053" width="15.28515625" style="1" customWidth="1"/>
    <col min="2054" max="2054" width="16.28515625" style="1" customWidth="1"/>
    <col min="2055" max="2055" width="16.85546875" style="1" customWidth="1"/>
    <col min="2056" max="2056" width="16.5703125" style="1" customWidth="1"/>
    <col min="2057" max="2057" width="15.85546875" style="1" customWidth="1"/>
    <col min="2058" max="2058" width="15.42578125" style="1" customWidth="1"/>
    <col min="2059" max="2059" width="18.140625" style="1" customWidth="1"/>
    <col min="2060" max="2060" width="12.85546875" style="1" customWidth="1"/>
    <col min="2061" max="2061" width="12.7109375" style="1" bestFit="1" customWidth="1"/>
    <col min="2062" max="2062" width="16.85546875" style="1" customWidth="1"/>
    <col min="2063" max="2296" width="9.140625" style="1"/>
    <col min="2297" max="2297" width="21" style="1" customWidth="1"/>
    <col min="2298" max="2298" width="37.85546875" style="1" customWidth="1"/>
    <col min="2299" max="2299" width="33.42578125" style="1" customWidth="1"/>
    <col min="2300" max="2300" width="22" style="1" customWidth="1"/>
    <col min="2301" max="2301" width="21" style="1" customWidth="1"/>
    <col min="2302" max="2302" width="7.42578125" style="1" customWidth="1"/>
    <col min="2303" max="2303" width="7.5703125" style="1" customWidth="1"/>
    <col min="2304" max="2304" width="7.140625" style="1" customWidth="1"/>
    <col min="2305" max="2305" width="17.42578125" style="1" customWidth="1"/>
    <col min="2306" max="2306" width="22.85546875" style="1" customWidth="1"/>
    <col min="2307" max="2307" width="18.140625" style="1" customWidth="1"/>
    <col min="2308" max="2308" width="15.7109375" style="1" customWidth="1"/>
    <col min="2309" max="2309" width="15.28515625" style="1" customWidth="1"/>
    <col min="2310" max="2310" width="16.28515625" style="1" customWidth="1"/>
    <col min="2311" max="2311" width="16.85546875" style="1" customWidth="1"/>
    <col min="2312" max="2312" width="16.5703125" style="1" customWidth="1"/>
    <col min="2313" max="2313" width="15.85546875" style="1" customWidth="1"/>
    <col min="2314" max="2314" width="15.42578125" style="1" customWidth="1"/>
    <col min="2315" max="2315" width="18.140625" style="1" customWidth="1"/>
    <col min="2316" max="2316" width="12.85546875" style="1" customWidth="1"/>
    <col min="2317" max="2317" width="12.7109375" style="1" bestFit="1" customWidth="1"/>
    <col min="2318" max="2318" width="16.85546875" style="1" customWidth="1"/>
    <col min="2319" max="2552" width="9.140625" style="1"/>
    <col min="2553" max="2553" width="21" style="1" customWidth="1"/>
    <col min="2554" max="2554" width="37.85546875" style="1" customWidth="1"/>
    <col min="2555" max="2555" width="33.42578125" style="1" customWidth="1"/>
    <col min="2556" max="2556" width="22" style="1" customWidth="1"/>
    <col min="2557" max="2557" width="21" style="1" customWidth="1"/>
    <col min="2558" max="2558" width="7.42578125" style="1" customWidth="1"/>
    <col min="2559" max="2559" width="7.5703125" style="1" customWidth="1"/>
    <col min="2560" max="2560" width="7.140625" style="1" customWidth="1"/>
    <col min="2561" max="2561" width="17.42578125" style="1" customWidth="1"/>
    <col min="2562" max="2562" width="22.85546875" style="1" customWidth="1"/>
    <col min="2563" max="2563" width="18.140625" style="1" customWidth="1"/>
    <col min="2564" max="2564" width="15.7109375" style="1" customWidth="1"/>
    <col min="2565" max="2565" width="15.28515625" style="1" customWidth="1"/>
    <col min="2566" max="2566" width="16.28515625" style="1" customWidth="1"/>
    <col min="2567" max="2567" width="16.85546875" style="1" customWidth="1"/>
    <col min="2568" max="2568" width="16.5703125" style="1" customWidth="1"/>
    <col min="2569" max="2569" width="15.85546875" style="1" customWidth="1"/>
    <col min="2570" max="2570" width="15.42578125" style="1" customWidth="1"/>
    <col min="2571" max="2571" width="18.140625" style="1" customWidth="1"/>
    <col min="2572" max="2572" width="12.85546875" style="1" customWidth="1"/>
    <col min="2573" max="2573" width="12.7109375" style="1" bestFit="1" customWidth="1"/>
    <col min="2574" max="2574" width="16.85546875" style="1" customWidth="1"/>
    <col min="2575" max="2808" width="9.140625" style="1"/>
    <col min="2809" max="2809" width="21" style="1" customWidth="1"/>
    <col min="2810" max="2810" width="37.85546875" style="1" customWidth="1"/>
    <col min="2811" max="2811" width="33.42578125" style="1" customWidth="1"/>
    <col min="2812" max="2812" width="22" style="1" customWidth="1"/>
    <col min="2813" max="2813" width="21" style="1" customWidth="1"/>
    <col min="2814" max="2814" width="7.42578125" style="1" customWidth="1"/>
    <col min="2815" max="2815" width="7.5703125" style="1" customWidth="1"/>
    <col min="2816" max="2816" width="7.140625" style="1" customWidth="1"/>
    <col min="2817" max="2817" width="17.42578125" style="1" customWidth="1"/>
    <col min="2818" max="2818" width="22.85546875" style="1" customWidth="1"/>
    <col min="2819" max="2819" width="18.140625" style="1" customWidth="1"/>
    <col min="2820" max="2820" width="15.7109375" style="1" customWidth="1"/>
    <col min="2821" max="2821" width="15.28515625" style="1" customWidth="1"/>
    <col min="2822" max="2822" width="16.28515625" style="1" customWidth="1"/>
    <col min="2823" max="2823" width="16.85546875" style="1" customWidth="1"/>
    <col min="2824" max="2824" width="16.5703125" style="1" customWidth="1"/>
    <col min="2825" max="2825" width="15.85546875" style="1" customWidth="1"/>
    <col min="2826" max="2826" width="15.42578125" style="1" customWidth="1"/>
    <col min="2827" max="2827" width="18.140625" style="1" customWidth="1"/>
    <col min="2828" max="2828" width="12.85546875" style="1" customWidth="1"/>
    <col min="2829" max="2829" width="12.7109375" style="1" bestFit="1" customWidth="1"/>
    <col min="2830" max="2830" width="16.85546875" style="1" customWidth="1"/>
    <col min="2831" max="3064" width="9.140625" style="1"/>
    <col min="3065" max="3065" width="21" style="1" customWidth="1"/>
    <col min="3066" max="3066" width="37.85546875" style="1" customWidth="1"/>
    <col min="3067" max="3067" width="33.42578125" style="1" customWidth="1"/>
    <col min="3068" max="3068" width="22" style="1" customWidth="1"/>
    <col min="3069" max="3069" width="21" style="1" customWidth="1"/>
    <col min="3070" max="3070" width="7.42578125" style="1" customWidth="1"/>
    <col min="3071" max="3071" width="7.5703125" style="1" customWidth="1"/>
    <col min="3072" max="3072" width="7.140625" style="1" customWidth="1"/>
    <col min="3073" max="3073" width="17.42578125" style="1" customWidth="1"/>
    <col min="3074" max="3074" width="22.85546875" style="1" customWidth="1"/>
    <col min="3075" max="3075" width="18.140625" style="1" customWidth="1"/>
    <col min="3076" max="3076" width="15.7109375" style="1" customWidth="1"/>
    <col min="3077" max="3077" width="15.28515625" style="1" customWidth="1"/>
    <col min="3078" max="3078" width="16.28515625" style="1" customWidth="1"/>
    <col min="3079" max="3079" width="16.85546875" style="1" customWidth="1"/>
    <col min="3080" max="3080" width="16.5703125" style="1" customWidth="1"/>
    <col min="3081" max="3081" width="15.85546875" style="1" customWidth="1"/>
    <col min="3082" max="3082" width="15.42578125" style="1" customWidth="1"/>
    <col min="3083" max="3083" width="18.140625" style="1" customWidth="1"/>
    <col min="3084" max="3084" width="12.85546875" style="1" customWidth="1"/>
    <col min="3085" max="3085" width="12.7109375" style="1" bestFit="1" customWidth="1"/>
    <col min="3086" max="3086" width="16.85546875" style="1" customWidth="1"/>
    <col min="3087" max="3320" width="9.140625" style="1"/>
    <col min="3321" max="3321" width="21" style="1" customWidth="1"/>
    <col min="3322" max="3322" width="37.85546875" style="1" customWidth="1"/>
    <col min="3323" max="3323" width="33.42578125" style="1" customWidth="1"/>
    <col min="3324" max="3324" width="22" style="1" customWidth="1"/>
    <col min="3325" max="3325" width="21" style="1" customWidth="1"/>
    <col min="3326" max="3326" width="7.42578125" style="1" customWidth="1"/>
    <col min="3327" max="3327" width="7.5703125" style="1" customWidth="1"/>
    <col min="3328" max="3328" width="7.140625" style="1" customWidth="1"/>
    <col min="3329" max="3329" width="17.42578125" style="1" customWidth="1"/>
    <col min="3330" max="3330" width="22.85546875" style="1" customWidth="1"/>
    <col min="3331" max="3331" width="18.140625" style="1" customWidth="1"/>
    <col min="3332" max="3332" width="15.7109375" style="1" customWidth="1"/>
    <col min="3333" max="3333" width="15.28515625" style="1" customWidth="1"/>
    <col min="3334" max="3334" width="16.28515625" style="1" customWidth="1"/>
    <col min="3335" max="3335" width="16.85546875" style="1" customWidth="1"/>
    <col min="3336" max="3336" width="16.5703125" style="1" customWidth="1"/>
    <col min="3337" max="3337" width="15.85546875" style="1" customWidth="1"/>
    <col min="3338" max="3338" width="15.42578125" style="1" customWidth="1"/>
    <col min="3339" max="3339" width="18.140625" style="1" customWidth="1"/>
    <col min="3340" max="3340" width="12.85546875" style="1" customWidth="1"/>
    <col min="3341" max="3341" width="12.7109375" style="1" bestFit="1" customWidth="1"/>
    <col min="3342" max="3342" width="16.85546875" style="1" customWidth="1"/>
    <col min="3343" max="3576" width="9.140625" style="1"/>
    <col min="3577" max="3577" width="21" style="1" customWidth="1"/>
    <col min="3578" max="3578" width="37.85546875" style="1" customWidth="1"/>
    <col min="3579" max="3579" width="33.42578125" style="1" customWidth="1"/>
    <col min="3580" max="3580" width="22" style="1" customWidth="1"/>
    <col min="3581" max="3581" width="21" style="1" customWidth="1"/>
    <col min="3582" max="3582" width="7.42578125" style="1" customWidth="1"/>
    <col min="3583" max="3583" width="7.5703125" style="1" customWidth="1"/>
    <col min="3584" max="3584" width="7.140625" style="1" customWidth="1"/>
    <col min="3585" max="3585" width="17.42578125" style="1" customWidth="1"/>
    <col min="3586" max="3586" width="22.85546875" style="1" customWidth="1"/>
    <col min="3587" max="3587" width="18.140625" style="1" customWidth="1"/>
    <col min="3588" max="3588" width="15.7109375" style="1" customWidth="1"/>
    <col min="3589" max="3589" width="15.28515625" style="1" customWidth="1"/>
    <col min="3590" max="3590" width="16.28515625" style="1" customWidth="1"/>
    <col min="3591" max="3591" width="16.85546875" style="1" customWidth="1"/>
    <col min="3592" max="3592" width="16.5703125" style="1" customWidth="1"/>
    <col min="3593" max="3593" width="15.85546875" style="1" customWidth="1"/>
    <col min="3594" max="3594" width="15.42578125" style="1" customWidth="1"/>
    <col min="3595" max="3595" width="18.140625" style="1" customWidth="1"/>
    <col min="3596" max="3596" width="12.85546875" style="1" customWidth="1"/>
    <col min="3597" max="3597" width="12.7109375" style="1" bestFit="1" customWidth="1"/>
    <col min="3598" max="3598" width="16.85546875" style="1" customWidth="1"/>
    <col min="3599" max="3832" width="9.140625" style="1"/>
    <col min="3833" max="3833" width="21" style="1" customWidth="1"/>
    <col min="3834" max="3834" width="37.85546875" style="1" customWidth="1"/>
    <col min="3835" max="3835" width="33.42578125" style="1" customWidth="1"/>
    <col min="3836" max="3836" width="22" style="1" customWidth="1"/>
    <col min="3837" max="3837" width="21" style="1" customWidth="1"/>
    <col min="3838" max="3838" width="7.42578125" style="1" customWidth="1"/>
    <col min="3839" max="3839" width="7.5703125" style="1" customWidth="1"/>
    <col min="3840" max="3840" width="7.140625" style="1" customWidth="1"/>
    <col min="3841" max="3841" width="17.42578125" style="1" customWidth="1"/>
    <col min="3842" max="3842" width="22.85546875" style="1" customWidth="1"/>
    <col min="3843" max="3843" width="18.140625" style="1" customWidth="1"/>
    <col min="3844" max="3844" width="15.7109375" style="1" customWidth="1"/>
    <col min="3845" max="3845" width="15.28515625" style="1" customWidth="1"/>
    <col min="3846" max="3846" width="16.28515625" style="1" customWidth="1"/>
    <col min="3847" max="3847" width="16.85546875" style="1" customWidth="1"/>
    <col min="3848" max="3848" width="16.5703125" style="1" customWidth="1"/>
    <col min="3849" max="3849" width="15.85546875" style="1" customWidth="1"/>
    <col min="3850" max="3850" width="15.42578125" style="1" customWidth="1"/>
    <col min="3851" max="3851" width="18.140625" style="1" customWidth="1"/>
    <col min="3852" max="3852" width="12.85546875" style="1" customWidth="1"/>
    <col min="3853" max="3853" width="12.7109375" style="1" bestFit="1" customWidth="1"/>
    <col min="3854" max="3854" width="16.85546875" style="1" customWidth="1"/>
    <col min="3855" max="4088" width="9.140625" style="1"/>
    <col min="4089" max="4089" width="21" style="1" customWidth="1"/>
    <col min="4090" max="4090" width="37.85546875" style="1" customWidth="1"/>
    <col min="4091" max="4091" width="33.42578125" style="1" customWidth="1"/>
    <col min="4092" max="4092" width="22" style="1" customWidth="1"/>
    <col min="4093" max="4093" width="21" style="1" customWidth="1"/>
    <col min="4094" max="4094" width="7.42578125" style="1" customWidth="1"/>
    <col min="4095" max="4095" width="7.5703125" style="1" customWidth="1"/>
    <col min="4096" max="4096" width="7.140625" style="1" customWidth="1"/>
    <col min="4097" max="4097" width="17.42578125" style="1" customWidth="1"/>
    <col min="4098" max="4098" width="22.85546875" style="1" customWidth="1"/>
    <col min="4099" max="4099" width="18.140625" style="1" customWidth="1"/>
    <col min="4100" max="4100" width="15.7109375" style="1" customWidth="1"/>
    <col min="4101" max="4101" width="15.28515625" style="1" customWidth="1"/>
    <col min="4102" max="4102" width="16.28515625" style="1" customWidth="1"/>
    <col min="4103" max="4103" width="16.85546875" style="1" customWidth="1"/>
    <col min="4104" max="4104" width="16.5703125" style="1" customWidth="1"/>
    <col min="4105" max="4105" width="15.85546875" style="1" customWidth="1"/>
    <col min="4106" max="4106" width="15.42578125" style="1" customWidth="1"/>
    <col min="4107" max="4107" width="18.140625" style="1" customWidth="1"/>
    <col min="4108" max="4108" width="12.85546875" style="1" customWidth="1"/>
    <col min="4109" max="4109" width="12.7109375" style="1" bestFit="1" customWidth="1"/>
    <col min="4110" max="4110" width="16.85546875" style="1" customWidth="1"/>
    <col min="4111" max="4344" width="9.140625" style="1"/>
    <col min="4345" max="4345" width="21" style="1" customWidth="1"/>
    <col min="4346" max="4346" width="37.85546875" style="1" customWidth="1"/>
    <col min="4347" max="4347" width="33.42578125" style="1" customWidth="1"/>
    <col min="4348" max="4348" width="22" style="1" customWidth="1"/>
    <col min="4349" max="4349" width="21" style="1" customWidth="1"/>
    <col min="4350" max="4350" width="7.42578125" style="1" customWidth="1"/>
    <col min="4351" max="4351" width="7.5703125" style="1" customWidth="1"/>
    <col min="4352" max="4352" width="7.140625" style="1" customWidth="1"/>
    <col min="4353" max="4353" width="17.42578125" style="1" customWidth="1"/>
    <col min="4354" max="4354" width="22.85546875" style="1" customWidth="1"/>
    <col min="4355" max="4355" width="18.140625" style="1" customWidth="1"/>
    <col min="4356" max="4356" width="15.7109375" style="1" customWidth="1"/>
    <col min="4357" max="4357" width="15.28515625" style="1" customWidth="1"/>
    <col min="4358" max="4358" width="16.28515625" style="1" customWidth="1"/>
    <col min="4359" max="4359" width="16.85546875" style="1" customWidth="1"/>
    <col min="4360" max="4360" width="16.5703125" style="1" customWidth="1"/>
    <col min="4361" max="4361" width="15.85546875" style="1" customWidth="1"/>
    <col min="4362" max="4362" width="15.42578125" style="1" customWidth="1"/>
    <col min="4363" max="4363" width="18.140625" style="1" customWidth="1"/>
    <col min="4364" max="4364" width="12.85546875" style="1" customWidth="1"/>
    <col min="4365" max="4365" width="12.7109375" style="1" bestFit="1" customWidth="1"/>
    <col min="4366" max="4366" width="16.85546875" style="1" customWidth="1"/>
    <col min="4367" max="4600" width="9.140625" style="1"/>
    <col min="4601" max="4601" width="21" style="1" customWidth="1"/>
    <col min="4602" max="4602" width="37.85546875" style="1" customWidth="1"/>
    <col min="4603" max="4603" width="33.42578125" style="1" customWidth="1"/>
    <col min="4604" max="4604" width="22" style="1" customWidth="1"/>
    <col min="4605" max="4605" width="21" style="1" customWidth="1"/>
    <col min="4606" max="4606" width="7.42578125" style="1" customWidth="1"/>
    <col min="4607" max="4607" width="7.5703125" style="1" customWidth="1"/>
    <col min="4608" max="4608" width="7.140625" style="1" customWidth="1"/>
    <col min="4609" max="4609" width="17.42578125" style="1" customWidth="1"/>
    <col min="4610" max="4610" width="22.85546875" style="1" customWidth="1"/>
    <col min="4611" max="4611" width="18.140625" style="1" customWidth="1"/>
    <col min="4612" max="4612" width="15.7109375" style="1" customWidth="1"/>
    <col min="4613" max="4613" width="15.28515625" style="1" customWidth="1"/>
    <col min="4614" max="4614" width="16.28515625" style="1" customWidth="1"/>
    <col min="4615" max="4615" width="16.85546875" style="1" customWidth="1"/>
    <col min="4616" max="4616" width="16.5703125" style="1" customWidth="1"/>
    <col min="4617" max="4617" width="15.85546875" style="1" customWidth="1"/>
    <col min="4618" max="4618" width="15.42578125" style="1" customWidth="1"/>
    <col min="4619" max="4619" width="18.140625" style="1" customWidth="1"/>
    <col min="4620" max="4620" width="12.85546875" style="1" customWidth="1"/>
    <col min="4621" max="4621" width="12.7109375" style="1" bestFit="1" customWidth="1"/>
    <col min="4622" max="4622" width="16.85546875" style="1" customWidth="1"/>
    <col min="4623" max="4856" width="9.140625" style="1"/>
    <col min="4857" max="4857" width="21" style="1" customWidth="1"/>
    <col min="4858" max="4858" width="37.85546875" style="1" customWidth="1"/>
    <col min="4859" max="4859" width="33.42578125" style="1" customWidth="1"/>
    <col min="4860" max="4860" width="22" style="1" customWidth="1"/>
    <col min="4861" max="4861" width="21" style="1" customWidth="1"/>
    <col min="4862" max="4862" width="7.42578125" style="1" customWidth="1"/>
    <col min="4863" max="4863" width="7.5703125" style="1" customWidth="1"/>
    <col min="4864" max="4864" width="7.140625" style="1" customWidth="1"/>
    <col min="4865" max="4865" width="17.42578125" style="1" customWidth="1"/>
    <col min="4866" max="4866" width="22.85546875" style="1" customWidth="1"/>
    <col min="4867" max="4867" width="18.140625" style="1" customWidth="1"/>
    <col min="4868" max="4868" width="15.7109375" style="1" customWidth="1"/>
    <col min="4869" max="4869" width="15.28515625" style="1" customWidth="1"/>
    <col min="4870" max="4870" width="16.28515625" style="1" customWidth="1"/>
    <col min="4871" max="4871" width="16.85546875" style="1" customWidth="1"/>
    <col min="4872" max="4872" width="16.5703125" style="1" customWidth="1"/>
    <col min="4873" max="4873" width="15.85546875" style="1" customWidth="1"/>
    <col min="4874" max="4874" width="15.42578125" style="1" customWidth="1"/>
    <col min="4875" max="4875" width="18.140625" style="1" customWidth="1"/>
    <col min="4876" max="4876" width="12.85546875" style="1" customWidth="1"/>
    <col min="4877" max="4877" width="12.7109375" style="1" bestFit="1" customWidth="1"/>
    <col min="4878" max="4878" width="16.85546875" style="1" customWidth="1"/>
    <col min="4879" max="5112" width="9.140625" style="1"/>
    <col min="5113" max="5113" width="21" style="1" customWidth="1"/>
    <col min="5114" max="5114" width="37.85546875" style="1" customWidth="1"/>
    <col min="5115" max="5115" width="33.42578125" style="1" customWidth="1"/>
    <col min="5116" max="5116" width="22" style="1" customWidth="1"/>
    <col min="5117" max="5117" width="21" style="1" customWidth="1"/>
    <col min="5118" max="5118" width="7.42578125" style="1" customWidth="1"/>
    <col min="5119" max="5119" width="7.5703125" style="1" customWidth="1"/>
    <col min="5120" max="5120" width="7.140625" style="1" customWidth="1"/>
    <col min="5121" max="5121" width="17.42578125" style="1" customWidth="1"/>
    <col min="5122" max="5122" width="22.85546875" style="1" customWidth="1"/>
    <col min="5123" max="5123" width="18.140625" style="1" customWidth="1"/>
    <col min="5124" max="5124" width="15.7109375" style="1" customWidth="1"/>
    <col min="5125" max="5125" width="15.28515625" style="1" customWidth="1"/>
    <col min="5126" max="5126" width="16.28515625" style="1" customWidth="1"/>
    <col min="5127" max="5127" width="16.85546875" style="1" customWidth="1"/>
    <col min="5128" max="5128" width="16.5703125" style="1" customWidth="1"/>
    <col min="5129" max="5129" width="15.85546875" style="1" customWidth="1"/>
    <col min="5130" max="5130" width="15.42578125" style="1" customWidth="1"/>
    <col min="5131" max="5131" width="18.140625" style="1" customWidth="1"/>
    <col min="5132" max="5132" width="12.85546875" style="1" customWidth="1"/>
    <col min="5133" max="5133" width="12.7109375" style="1" bestFit="1" customWidth="1"/>
    <col min="5134" max="5134" width="16.85546875" style="1" customWidth="1"/>
    <col min="5135" max="5368" width="9.140625" style="1"/>
    <col min="5369" max="5369" width="21" style="1" customWidth="1"/>
    <col min="5370" max="5370" width="37.85546875" style="1" customWidth="1"/>
    <col min="5371" max="5371" width="33.42578125" style="1" customWidth="1"/>
    <col min="5372" max="5372" width="22" style="1" customWidth="1"/>
    <col min="5373" max="5373" width="21" style="1" customWidth="1"/>
    <col min="5374" max="5374" width="7.42578125" style="1" customWidth="1"/>
    <col min="5375" max="5375" width="7.5703125" style="1" customWidth="1"/>
    <col min="5376" max="5376" width="7.140625" style="1" customWidth="1"/>
    <col min="5377" max="5377" width="17.42578125" style="1" customWidth="1"/>
    <col min="5378" max="5378" width="22.85546875" style="1" customWidth="1"/>
    <col min="5379" max="5379" width="18.140625" style="1" customWidth="1"/>
    <col min="5380" max="5380" width="15.7109375" style="1" customWidth="1"/>
    <col min="5381" max="5381" width="15.28515625" style="1" customWidth="1"/>
    <col min="5382" max="5382" width="16.28515625" style="1" customWidth="1"/>
    <col min="5383" max="5383" width="16.85546875" style="1" customWidth="1"/>
    <col min="5384" max="5384" width="16.5703125" style="1" customWidth="1"/>
    <col min="5385" max="5385" width="15.85546875" style="1" customWidth="1"/>
    <col min="5386" max="5386" width="15.42578125" style="1" customWidth="1"/>
    <col min="5387" max="5387" width="18.140625" style="1" customWidth="1"/>
    <col min="5388" max="5388" width="12.85546875" style="1" customWidth="1"/>
    <col min="5389" max="5389" width="12.7109375" style="1" bestFit="1" customWidth="1"/>
    <col min="5390" max="5390" width="16.85546875" style="1" customWidth="1"/>
    <col min="5391" max="5624" width="9.140625" style="1"/>
    <col min="5625" max="5625" width="21" style="1" customWidth="1"/>
    <col min="5626" max="5626" width="37.85546875" style="1" customWidth="1"/>
    <col min="5627" max="5627" width="33.42578125" style="1" customWidth="1"/>
    <col min="5628" max="5628" width="22" style="1" customWidth="1"/>
    <col min="5629" max="5629" width="21" style="1" customWidth="1"/>
    <col min="5630" max="5630" width="7.42578125" style="1" customWidth="1"/>
    <col min="5631" max="5631" width="7.5703125" style="1" customWidth="1"/>
    <col min="5632" max="5632" width="7.140625" style="1" customWidth="1"/>
    <col min="5633" max="5633" width="17.42578125" style="1" customWidth="1"/>
    <col min="5634" max="5634" width="22.85546875" style="1" customWidth="1"/>
    <col min="5635" max="5635" width="18.140625" style="1" customWidth="1"/>
    <col min="5636" max="5636" width="15.7109375" style="1" customWidth="1"/>
    <col min="5637" max="5637" width="15.28515625" style="1" customWidth="1"/>
    <col min="5638" max="5638" width="16.28515625" style="1" customWidth="1"/>
    <col min="5639" max="5639" width="16.85546875" style="1" customWidth="1"/>
    <col min="5640" max="5640" width="16.5703125" style="1" customWidth="1"/>
    <col min="5641" max="5641" width="15.85546875" style="1" customWidth="1"/>
    <col min="5642" max="5642" width="15.42578125" style="1" customWidth="1"/>
    <col min="5643" max="5643" width="18.140625" style="1" customWidth="1"/>
    <col min="5644" max="5644" width="12.85546875" style="1" customWidth="1"/>
    <col min="5645" max="5645" width="12.7109375" style="1" bestFit="1" customWidth="1"/>
    <col min="5646" max="5646" width="16.85546875" style="1" customWidth="1"/>
    <col min="5647" max="5880" width="9.140625" style="1"/>
    <col min="5881" max="5881" width="21" style="1" customWidth="1"/>
    <col min="5882" max="5882" width="37.85546875" style="1" customWidth="1"/>
    <col min="5883" max="5883" width="33.42578125" style="1" customWidth="1"/>
    <col min="5884" max="5884" width="22" style="1" customWidth="1"/>
    <col min="5885" max="5885" width="21" style="1" customWidth="1"/>
    <col min="5886" max="5886" width="7.42578125" style="1" customWidth="1"/>
    <col min="5887" max="5887" width="7.5703125" style="1" customWidth="1"/>
    <col min="5888" max="5888" width="7.140625" style="1" customWidth="1"/>
    <col min="5889" max="5889" width="17.42578125" style="1" customWidth="1"/>
    <col min="5890" max="5890" width="22.85546875" style="1" customWidth="1"/>
    <col min="5891" max="5891" width="18.140625" style="1" customWidth="1"/>
    <col min="5892" max="5892" width="15.7109375" style="1" customWidth="1"/>
    <col min="5893" max="5893" width="15.28515625" style="1" customWidth="1"/>
    <col min="5894" max="5894" width="16.28515625" style="1" customWidth="1"/>
    <col min="5895" max="5895" width="16.85546875" style="1" customWidth="1"/>
    <col min="5896" max="5896" width="16.5703125" style="1" customWidth="1"/>
    <col min="5897" max="5897" width="15.85546875" style="1" customWidth="1"/>
    <col min="5898" max="5898" width="15.42578125" style="1" customWidth="1"/>
    <col min="5899" max="5899" width="18.140625" style="1" customWidth="1"/>
    <col min="5900" max="5900" width="12.85546875" style="1" customWidth="1"/>
    <col min="5901" max="5901" width="12.7109375" style="1" bestFit="1" customWidth="1"/>
    <col min="5902" max="5902" width="16.85546875" style="1" customWidth="1"/>
    <col min="5903" max="6136" width="9.140625" style="1"/>
    <col min="6137" max="6137" width="21" style="1" customWidth="1"/>
    <col min="6138" max="6138" width="37.85546875" style="1" customWidth="1"/>
    <col min="6139" max="6139" width="33.42578125" style="1" customWidth="1"/>
    <col min="6140" max="6140" width="22" style="1" customWidth="1"/>
    <col min="6141" max="6141" width="21" style="1" customWidth="1"/>
    <col min="6142" max="6142" width="7.42578125" style="1" customWidth="1"/>
    <col min="6143" max="6143" width="7.5703125" style="1" customWidth="1"/>
    <col min="6144" max="6144" width="7.140625" style="1" customWidth="1"/>
    <col min="6145" max="6145" width="17.42578125" style="1" customWidth="1"/>
    <col min="6146" max="6146" width="22.85546875" style="1" customWidth="1"/>
    <col min="6147" max="6147" width="18.140625" style="1" customWidth="1"/>
    <col min="6148" max="6148" width="15.7109375" style="1" customWidth="1"/>
    <col min="6149" max="6149" width="15.28515625" style="1" customWidth="1"/>
    <col min="6150" max="6150" width="16.28515625" style="1" customWidth="1"/>
    <col min="6151" max="6151" width="16.85546875" style="1" customWidth="1"/>
    <col min="6152" max="6152" width="16.5703125" style="1" customWidth="1"/>
    <col min="6153" max="6153" width="15.85546875" style="1" customWidth="1"/>
    <col min="6154" max="6154" width="15.42578125" style="1" customWidth="1"/>
    <col min="6155" max="6155" width="18.140625" style="1" customWidth="1"/>
    <col min="6156" max="6156" width="12.85546875" style="1" customWidth="1"/>
    <col min="6157" max="6157" width="12.7109375" style="1" bestFit="1" customWidth="1"/>
    <col min="6158" max="6158" width="16.85546875" style="1" customWidth="1"/>
    <col min="6159" max="6392" width="9.140625" style="1"/>
    <col min="6393" max="6393" width="21" style="1" customWidth="1"/>
    <col min="6394" max="6394" width="37.85546875" style="1" customWidth="1"/>
    <col min="6395" max="6395" width="33.42578125" style="1" customWidth="1"/>
    <col min="6396" max="6396" width="22" style="1" customWidth="1"/>
    <col min="6397" max="6397" width="21" style="1" customWidth="1"/>
    <col min="6398" max="6398" width="7.42578125" style="1" customWidth="1"/>
    <col min="6399" max="6399" width="7.5703125" style="1" customWidth="1"/>
    <col min="6400" max="6400" width="7.140625" style="1" customWidth="1"/>
    <col min="6401" max="6401" width="17.42578125" style="1" customWidth="1"/>
    <col min="6402" max="6402" width="22.85546875" style="1" customWidth="1"/>
    <col min="6403" max="6403" width="18.140625" style="1" customWidth="1"/>
    <col min="6404" max="6404" width="15.7109375" style="1" customWidth="1"/>
    <col min="6405" max="6405" width="15.28515625" style="1" customWidth="1"/>
    <col min="6406" max="6406" width="16.28515625" style="1" customWidth="1"/>
    <col min="6407" max="6407" width="16.85546875" style="1" customWidth="1"/>
    <col min="6408" max="6408" width="16.5703125" style="1" customWidth="1"/>
    <col min="6409" max="6409" width="15.85546875" style="1" customWidth="1"/>
    <col min="6410" max="6410" width="15.42578125" style="1" customWidth="1"/>
    <col min="6411" max="6411" width="18.140625" style="1" customWidth="1"/>
    <col min="6412" max="6412" width="12.85546875" style="1" customWidth="1"/>
    <col min="6413" max="6413" width="12.7109375" style="1" bestFit="1" customWidth="1"/>
    <col min="6414" max="6414" width="16.85546875" style="1" customWidth="1"/>
    <col min="6415" max="6648" width="9.140625" style="1"/>
    <col min="6649" max="6649" width="21" style="1" customWidth="1"/>
    <col min="6650" max="6650" width="37.85546875" style="1" customWidth="1"/>
    <col min="6651" max="6651" width="33.42578125" style="1" customWidth="1"/>
    <col min="6652" max="6652" width="22" style="1" customWidth="1"/>
    <col min="6653" max="6653" width="21" style="1" customWidth="1"/>
    <col min="6654" max="6654" width="7.42578125" style="1" customWidth="1"/>
    <col min="6655" max="6655" width="7.5703125" style="1" customWidth="1"/>
    <col min="6656" max="6656" width="7.140625" style="1" customWidth="1"/>
    <col min="6657" max="6657" width="17.42578125" style="1" customWidth="1"/>
    <col min="6658" max="6658" width="22.85546875" style="1" customWidth="1"/>
    <col min="6659" max="6659" width="18.140625" style="1" customWidth="1"/>
    <col min="6660" max="6660" width="15.7109375" style="1" customWidth="1"/>
    <col min="6661" max="6661" width="15.28515625" style="1" customWidth="1"/>
    <col min="6662" max="6662" width="16.28515625" style="1" customWidth="1"/>
    <col min="6663" max="6663" width="16.85546875" style="1" customWidth="1"/>
    <col min="6664" max="6664" width="16.5703125" style="1" customWidth="1"/>
    <col min="6665" max="6665" width="15.85546875" style="1" customWidth="1"/>
    <col min="6666" max="6666" width="15.42578125" style="1" customWidth="1"/>
    <col min="6667" max="6667" width="18.140625" style="1" customWidth="1"/>
    <col min="6668" max="6668" width="12.85546875" style="1" customWidth="1"/>
    <col min="6669" max="6669" width="12.7109375" style="1" bestFit="1" customWidth="1"/>
    <col min="6670" max="6670" width="16.85546875" style="1" customWidth="1"/>
    <col min="6671" max="6904" width="9.140625" style="1"/>
    <col min="6905" max="6905" width="21" style="1" customWidth="1"/>
    <col min="6906" max="6906" width="37.85546875" style="1" customWidth="1"/>
    <col min="6907" max="6907" width="33.42578125" style="1" customWidth="1"/>
    <col min="6908" max="6908" width="22" style="1" customWidth="1"/>
    <col min="6909" max="6909" width="21" style="1" customWidth="1"/>
    <col min="6910" max="6910" width="7.42578125" style="1" customWidth="1"/>
    <col min="6911" max="6911" width="7.5703125" style="1" customWidth="1"/>
    <col min="6912" max="6912" width="7.140625" style="1" customWidth="1"/>
    <col min="6913" max="6913" width="17.42578125" style="1" customWidth="1"/>
    <col min="6914" max="6914" width="22.85546875" style="1" customWidth="1"/>
    <col min="6915" max="6915" width="18.140625" style="1" customWidth="1"/>
    <col min="6916" max="6916" width="15.7109375" style="1" customWidth="1"/>
    <col min="6917" max="6917" width="15.28515625" style="1" customWidth="1"/>
    <col min="6918" max="6918" width="16.28515625" style="1" customWidth="1"/>
    <col min="6919" max="6919" width="16.85546875" style="1" customWidth="1"/>
    <col min="6920" max="6920" width="16.5703125" style="1" customWidth="1"/>
    <col min="6921" max="6921" width="15.85546875" style="1" customWidth="1"/>
    <col min="6922" max="6922" width="15.42578125" style="1" customWidth="1"/>
    <col min="6923" max="6923" width="18.140625" style="1" customWidth="1"/>
    <col min="6924" max="6924" width="12.85546875" style="1" customWidth="1"/>
    <col min="6925" max="6925" width="12.7109375" style="1" bestFit="1" customWidth="1"/>
    <col min="6926" max="6926" width="16.85546875" style="1" customWidth="1"/>
    <col min="6927" max="7160" width="9.140625" style="1"/>
    <col min="7161" max="7161" width="21" style="1" customWidth="1"/>
    <col min="7162" max="7162" width="37.85546875" style="1" customWidth="1"/>
    <col min="7163" max="7163" width="33.42578125" style="1" customWidth="1"/>
    <col min="7164" max="7164" width="22" style="1" customWidth="1"/>
    <col min="7165" max="7165" width="21" style="1" customWidth="1"/>
    <col min="7166" max="7166" width="7.42578125" style="1" customWidth="1"/>
    <col min="7167" max="7167" width="7.5703125" style="1" customWidth="1"/>
    <col min="7168" max="7168" width="7.140625" style="1" customWidth="1"/>
    <col min="7169" max="7169" width="17.42578125" style="1" customWidth="1"/>
    <col min="7170" max="7170" width="22.85546875" style="1" customWidth="1"/>
    <col min="7171" max="7171" width="18.140625" style="1" customWidth="1"/>
    <col min="7172" max="7172" width="15.7109375" style="1" customWidth="1"/>
    <col min="7173" max="7173" width="15.28515625" style="1" customWidth="1"/>
    <col min="7174" max="7174" width="16.28515625" style="1" customWidth="1"/>
    <col min="7175" max="7175" width="16.85546875" style="1" customWidth="1"/>
    <col min="7176" max="7176" width="16.5703125" style="1" customWidth="1"/>
    <col min="7177" max="7177" width="15.85546875" style="1" customWidth="1"/>
    <col min="7178" max="7178" width="15.42578125" style="1" customWidth="1"/>
    <col min="7179" max="7179" width="18.140625" style="1" customWidth="1"/>
    <col min="7180" max="7180" width="12.85546875" style="1" customWidth="1"/>
    <col min="7181" max="7181" width="12.7109375" style="1" bestFit="1" customWidth="1"/>
    <col min="7182" max="7182" width="16.85546875" style="1" customWidth="1"/>
    <col min="7183" max="7416" width="9.140625" style="1"/>
    <col min="7417" max="7417" width="21" style="1" customWidth="1"/>
    <col min="7418" max="7418" width="37.85546875" style="1" customWidth="1"/>
    <col min="7419" max="7419" width="33.42578125" style="1" customWidth="1"/>
    <col min="7420" max="7420" width="22" style="1" customWidth="1"/>
    <col min="7421" max="7421" width="21" style="1" customWidth="1"/>
    <col min="7422" max="7422" width="7.42578125" style="1" customWidth="1"/>
    <col min="7423" max="7423" width="7.5703125" style="1" customWidth="1"/>
    <col min="7424" max="7424" width="7.140625" style="1" customWidth="1"/>
    <col min="7425" max="7425" width="17.42578125" style="1" customWidth="1"/>
    <col min="7426" max="7426" width="22.85546875" style="1" customWidth="1"/>
    <col min="7427" max="7427" width="18.140625" style="1" customWidth="1"/>
    <col min="7428" max="7428" width="15.7109375" style="1" customWidth="1"/>
    <col min="7429" max="7429" width="15.28515625" style="1" customWidth="1"/>
    <col min="7430" max="7430" width="16.28515625" style="1" customWidth="1"/>
    <col min="7431" max="7431" width="16.85546875" style="1" customWidth="1"/>
    <col min="7432" max="7432" width="16.5703125" style="1" customWidth="1"/>
    <col min="7433" max="7433" width="15.85546875" style="1" customWidth="1"/>
    <col min="7434" max="7434" width="15.42578125" style="1" customWidth="1"/>
    <col min="7435" max="7435" width="18.140625" style="1" customWidth="1"/>
    <col min="7436" max="7436" width="12.85546875" style="1" customWidth="1"/>
    <col min="7437" max="7437" width="12.7109375" style="1" bestFit="1" customWidth="1"/>
    <col min="7438" max="7438" width="16.85546875" style="1" customWidth="1"/>
    <col min="7439" max="7672" width="9.140625" style="1"/>
    <col min="7673" max="7673" width="21" style="1" customWidth="1"/>
    <col min="7674" max="7674" width="37.85546875" style="1" customWidth="1"/>
    <col min="7675" max="7675" width="33.42578125" style="1" customWidth="1"/>
    <col min="7676" max="7676" width="22" style="1" customWidth="1"/>
    <col min="7677" max="7677" width="21" style="1" customWidth="1"/>
    <col min="7678" max="7678" width="7.42578125" style="1" customWidth="1"/>
    <col min="7679" max="7679" width="7.5703125" style="1" customWidth="1"/>
    <col min="7680" max="7680" width="7.140625" style="1" customWidth="1"/>
    <col min="7681" max="7681" width="17.42578125" style="1" customWidth="1"/>
    <col min="7682" max="7682" width="22.85546875" style="1" customWidth="1"/>
    <col min="7683" max="7683" width="18.140625" style="1" customWidth="1"/>
    <col min="7684" max="7684" width="15.7109375" style="1" customWidth="1"/>
    <col min="7685" max="7685" width="15.28515625" style="1" customWidth="1"/>
    <col min="7686" max="7686" width="16.28515625" style="1" customWidth="1"/>
    <col min="7687" max="7687" width="16.85546875" style="1" customWidth="1"/>
    <col min="7688" max="7688" width="16.5703125" style="1" customWidth="1"/>
    <col min="7689" max="7689" width="15.85546875" style="1" customWidth="1"/>
    <col min="7690" max="7690" width="15.42578125" style="1" customWidth="1"/>
    <col min="7691" max="7691" width="18.140625" style="1" customWidth="1"/>
    <col min="7692" max="7692" width="12.85546875" style="1" customWidth="1"/>
    <col min="7693" max="7693" width="12.7109375" style="1" bestFit="1" customWidth="1"/>
    <col min="7694" max="7694" width="16.85546875" style="1" customWidth="1"/>
    <col min="7695" max="7928" width="9.140625" style="1"/>
    <col min="7929" max="7929" width="21" style="1" customWidth="1"/>
    <col min="7930" max="7930" width="37.85546875" style="1" customWidth="1"/>
    <col min="7931" max="7931" width="33.42578125" style="1" customWidth="1"/>
    <col min="7932" max="7932" width="22" style="1" customWidth="1"/>
    <col min="7933" max="7933" width="21" style="1" customWidth="1"/>
    <col min="7934" max="7934" width="7.42578125" style="1" customWidth="1"/>
    <col min="7935" max="7935" width="7.5703125" style="1" customWidth="1"/>
    <col min="7936" max="7936" width="7.140625" style="1" customWidth="1"/>
    <col min="7937" max="7937" width="17.42578125" style="1" customWidth="1"/>
    <col min="7938" max="7938" width="22.85546875" style="1" customWidth="1"/>
    <col min="7939" max="7939" width="18.140625" style="1" customWidth="1"/>
    <col min="7940" max="7940" width="15.7109375" style="1" customWidth="1"/>
    <col min="7941" max="7941" width="15.28515625" style="1" customWidth="1"/>
    <col min="7942" max="7942" width="16.28515625" style="1" customWidth="1"/>
    <col min="7943" max="7943" width="16.85546875" style="1" customWidth="1"/>
    <col min="7944" max="7944" width="16.5703125" style="1" customWidth="1"/>
    <col min="7945" max="7945" width="15.85546875" style="1" customWidth="1"/>
    <col min="7946" max="7946" width="15.42578125" style="1" customWidth="1"/>
    <col min="7947" max="7947" width="18.140625" style="1" customWidth="1"/>
    <col min="7948" max="7948" width="12.85546875" style="1" customWidth="1"/>
    <col min="7949" max="7949" width="12.7109375" style="1" bestFit="1" customWidth="1"/>
    <col min="7950" max="7950" width="16.85546875" style="1" customWidth="1"/>
    <col min="7951" max="8184" width="9.140625" style="1"/>
    <col min="8185" max="8185" width="21" style="1" customWidth="1"/>
    <col min="8186" max="8186" width="37.85546875" style="1" customWidth="1"/>
    <col min="8187" max="8187" width="33.42578125" style="1" customWidth="1"/>
    <col min="8188" max="8188" width="22" style="1" customWidth="1"/>
    <col min="8189" max="8189" width="21" style="1" customWidth="1"/>
    <col min="8190" max="8190" width="7.42578125" style="1" customWidth="1"/>
    <col min="8191" max="8191" width="7.5703125" style="1" customWidth="1"/>
    <col min="8192" max="8192" width="7.140625" style="1" customWidth="1"/>
    <col min="8193" max="8193" width="17.42578125" style="1" customWidth="1"/>
    <col min="8194" max="8194" width="22.85546875" style="1" customWidth="1"/>
    <col min="8195" max="8195" width="18.140625" style="1" customWidth="1"/>
    <col min="8196" max="8196" width="15.7109375" style="1" customWidth="1"/>
    <col min="8197" max="8197" width="15.28515625" style="1" customWidth="1"/>
    <col min="8198" max="8198" width="16.28515625" style="1" customWidth="1"/>
    <col min="8199" max="8199" width="16.85546875" style="1" customWidth="1"/>
    <col min="8200" max="8200" width="16.5703125" style="1" customWidth="1"/>
    <col min="8201" max="8201" width="15.85546875" style="1" customWidth="1"/>
    <col min="8202" max="8202" width="15.42578125" style="1" customWidth="1"/>
    <col min="8203" max="8203" width="18.140625" style="1" customWidth="1"/>
    <col min="8204" max="8204" width="12.85546875" style="1" customWidth="1"/>
    <col min="8205" max="8205" width="12.7109375" style="1" bestFit="1" customWidth="1"/>
    <col min="8206" max="8206" width="16.85546875" style="1" customWidth="1"/>
    <col min="8207" max="8440" width="9.140625" style="1"/>
    <col min="8441" max="8441" width="21" style="1" customWidth="1"/>
    <col min="8442" max="8442" width="37.85546875" style="1" customWidth="1"/>
    <col min="8443" max="8443" width="33.42578125" style="1" customWidth="1"/>
    <col min="8444" max="8444" width="22" style="1" customWidth="1"/>
    <col min="8445" max="8445" width="21" style="1" customWidth="1"/>
    <col min="8446" max="8446" width="7.42578125" style="1" customWidth="1"/>
    <col min="8447" max="8447" width="7.5703125" style="1" customWidth="1"/>
    <col min="8448" max="8448" width="7.140625" style="1" customWidth="1"/>
    <col min="8449" max="8449" width="17.42578125" style="1" customWidth="1"/>
    <col min="8450" max="8450" width="22.85546875" style="1" customWidth="1"/>
    <col min="8451" max="8451" width="18.140625" style="1" customWidth="1"/>
    <col min="8452" max="8452" width="15.7109375" style="1" customWidth="1"/>
    <col min="8453" max="8453" width="15.28515625" style="1" customWidth="1"/>
    <col min="8454" max="8454" width="16.28515625" style="1" customWidth="1"/>
    <col min="8455" max="8455" width="16.85546875" style="1" customWidth="1"/>
    <col min="8456" max="8456" width="16.5703125" style="1" customWidth="1"/>
    <col min="8457" max="8457" width="15.85546875" style="1" customWidth="1"/>
    <col min="8458" max="8458" width="15.42578125" style="1" customWidth="1"/>
    <col min="8459" max="8459" width="18.140625" style="1" customWidth="1"/>
    <col min="8460" max="8460" width="12.85546875" style="1" customWidth="1"/>
    <col min="8461" max="8461" width="12.7109375" style="1" bestFit="1" customWidth="1"/>
    <col min="8462" max="8462" width="16.85546875" style="1" customWidth="1"/>
    <col min="8463" max="8696" width="9.140625" style="1"/>
    <col min="8697" max="8697" width="21" style="1" customWidth="1"/>
    <col min="8698" max="8698" width="37.85546875" style="1" customWidth="1"/>
    <col min="8699" max="8699" width="33.42578125" style="1" customWidth="1"/>
    <col min="8700" max="8700" width="22" style="1" customWidth="1"/>
    <col min="8701" max="8701" width="21" style="1" customWidth="1"/>
    <col min="8702" max="8702" width="7.42578125" style="1" customWidth="1"/>
    <col min="8703" max="8703" width="7.5703125" style="1" customWidth="1"/>
    <col min="8704" max="8704" width="7.140625" style="1" customWidth="1"/>
    <col min="8705" max="8705" width="17.42578125" style="1" customWidth="1"/>
    <col min="8706" max="8706" width="22.85546875" style="1" customWidth="1"/>
    <col min="8707" max="8707" width="18.140625" style="1" customWidth="1"/>
    <col min="8708" max="8708" width="15.7109375" style="1" customWidth="1"/>
    <col min="8709" max="8709" width="15.28515625" style="1" customWidth="1"/>
    <col min="8710" max="8710" width="16.28515625" style="1" customWidth="1"/>
    <col min="8711" max="8711" width="16.85546875" style="1" customWidth="1"/>
    <col min="8712" max="8712" width="16.5703125" style="1" customWidth="1"/>
    <col min="8713" max="8713" width="15.85546875" style="1" customWidth="1"/>
    <col min="8714" max="8714" width="15.42578125" style="1" customWidth="1"/>
    <col min="8715" max="8715" width="18.140625" style="1" customWidth="1"/>
    <col min="8716" max="8716" width="12.85546875" style="1" customWidth="1"/>
    <col min="8717" max="8717" width="12.7109375" style="1" bestFit="1" customWidth="1"/>
    <col min="8718" max="8718" width="16.85546875" style="1" customWidth="1"/>
    <col min="8719" max="8952" width="9.140625" style="1"/>
    <col min="8953" max="8953" width="21" style="1" customWidth="1"/>
    <col min="8954" max="8954" width="37.85546875" style="1" customWidth="1"/>
    <col min="8955" max="8955" width="33.42578125" style="1" customWidth="1"/>
    <col min="8956" max="8956" width="22" style="1" customWidth="1"/>
    <col min="8957" max="8957" width="21" style="1" customWidth="1"/>
    <col min="8958" max="8958" width="7.42578125" style="1" customWidth="1"/>
    <col min="8959" max="8959" width="7.5703125" style="1" customWidth="1"/>
    <col min="8960" max="8960" width="7.140625" style="1" customWidth="1"/>
    <col min="8961" max="8961" width="17.42578125" style="1" customWidth="1"/>
    <col min="8962" max="8962" width="22.85546875" style="1" customWidth="1"/>
    <col min="8963" max="8963" width="18.140625" style="1" customWidth="1"/>
    <col min="8964" max="8964" width="15.7109375" style="1" customWidth="1"/>
    <col min="8965" max="8965" width="15.28515625" style="1" customWidth="1"/>
    <col min="8966" max="8966" width="16.28515625" style="1" customWidth="1"/>
    <col min="8967" max="8967" width="16.85546875" style="1" customWidth="1"/>
    <col min="8968" max="8968" width="16.5703125" style="1" customWidth="1"/>
    <col min="8969" max="8969" width="15.85546875" style="1" customWidth="1"/>
    <col min="8970" max="8970" width="15.42578125" style="1" customWidth="1"/>
    <col min="8971" max="8971" width="18.140625" style="1" customWidth="1"/>
    <col min="8972" max="8972" width="12.85546875" style="1" customWidth="1"/>
    <col min="8973" max="8973" width="12.7109375" style="1" bestFit="1" customWidth="1"/>
    <col min="8974" max="8974" width="16.85546875" style="1" customWidth="1"/>
    <col min="8975" max="9208" width="9.140625" style="1"/>
    <col min="9209" max="9209" width="21" style="1" customWidth="1"/>
    <col min="9210" max="9210" width="37.85546875" style="1" customWidth="1"/>
    <col min="9211" max="9211" width="33.42578125" style="1" customWidth="1"/>
    <col min="9212" max="9212" width="22" style="1" customWidth="1"/>
    <col min="9213" max="9213" width="21" style="1" customWidth="1"/>
    <col min="9214" max="9214" width="7.42578125" style="1" customWidth="1"/>
    <col min="9215" max="9215" width="7.5703125" style="1" customWidth="1"/>
    <col min="9216" max="9216" width="7.140625" style="1" customWidth="1"/>
    <col min="9217" max="9217" width="17.42578125" style="1" customWidth="1"/>
    <col min="9218" max="9218" width="22.85546875" style="1" customWidth="1"/>
    <col min="9219" max="9219" width="18.140625" style="1" customWidth="1"/>
    <col min="9220" max="9220" width="15.7109375" style="1" customWidth="1"/>
    <col min="9221" max="9221" width="15.28515625" style="1" customWidth="1"/>
    <col min="9222" max="9222" width="16.28515625" style="1" customWidth="1"/>
    <col min="9223" max="9223" width="16.85546875" style="1" customWidth="1"/>
    <col min="9224" max="9224" width="16.5703125" style="1" customWidth="1"/>
    <col min="9225" max="9225" width="15.85546875" style="1" customWidth="1"/>
    <col min="9226" max="9226" width="15.42578125" style="1" customWidth="1"/>
    <col min="9227" max="9227" width="18.140625" style="1" customWidth="1"/>
    <col min="9228" max="9228" width="12.85546875" style="1" customWidth="1"/>
    <col min="9229" max="9229" width="12.7109375" style="1" bestFit="1" customWidth="1"/>
    <col min="9230" max="9230" width="16.85546875" style="1" customWidth="1"/>
    <col min="9231" max="9464" width="9.140625" style="1"/>
    <col min="9465" max="9465" width="21" style="1" customWidth="1"/>
    <col min="9466" max="9466" width="37.85546875" style="1" customWidth="1"/>
    <col min="9467" max="9467" width="33.42578125" style="1" customWidth="1"/>
    <col min="9468" max="9468" width="22" style="1" customWidth="1"/>
    <col min="9469" max="9469" width="21" style="1" customWidth="1"/>
    <col min="9470" max="9470" width="7.42578125" style="1" customWidth="1"/>
    <col min="9471" max="9471" width="7.5703125" style="1" customWidth="1"/>
    <col min="9472" max="9472" width="7.140625" style="1" customWidth="1"/>
    <col min="9473" max="9473" width="17.42578125" style="1" customWidth="1"/>
    <col min="9474" max="9474" width="22.85546875" style="1" customWidth="1"/>
    <col min="9475" max="9475" width="18.140625" style="1" customWidth="1"/>
    <col min="9476" max="9476" width="15.7109375" style="1" customWidth="1"/>
    <col min="9477" max="9477" width="15.28515625" style="1" customWidth="1"/>
    <col min="9478" max="9478" width="16.28515625" style="1" customWidth="1"/>
    <col min="9479" max="9479" width="16.85546875" style="1" customWidth="1"/>
    <col min="9480" max="9480" width="16.5703125" style="1" customWidth="1"/>
    <col min="9481" max="9481" width="15.85546875" style="1" customWidth="1"/>
    <col min="9482" max="9482" width="15.42578125" style="1" customWidth="1"/>
    <col min="9483" max="9483" width="18.140625" style="1" customWidth="1"/>
    <col min="9484" max="9484" width="12.85546875" style="1" customWidth="1"/>
    <col min="9485" max="9485" width="12.7109375" style="1" bestFit="1" customWidth="1"/>
    <col min="9486" max="9486" width="16.85546875" style="1" customWidth="1"/>
    <col min="9487" max="9720" width="9.140625" style="1"/>
    <col min="9721" max="9721" width="21" style="1" customWidth="1"/>
    <col min="9722" max="9722" width="37.85546875" style="1" customWidth="1"/>
    <col min="9723" max="9723" width="33.42578125" style="1" customWidth="1"/>
    <col min="9724" max="9724" width="22" style="1" customWidth="1"/>
    <col min="9725" max="9725" width="21" style="1" customWidth="1"/>
    <col min="9726" max="9726" width="7.42578125" style="1" customWidth="1"/>
    <col min="9727" max="9727" width="7.5703125" style="1" customWidth="1"/>
    <col min="9728" max="9728" width="7.140625" style="1" customWidth="1"/>
    <col min="9729" max="9729" width="17.42578125" style="1" customWidth="1"/>
    <col min="9730" max="9730" width="22.85546875" style="1" customWidth="1"/>
    <col min="9731" max="9731" width="18.140625" style="1" customWidth="1"/>
    <col min="9732" max="9732" width="15.7109375" style="1" customWidth="1"/>
    <col min="9733" max="9733" width="15.28515625" style="1" customWidth="1"/>
    <col min="9734" max="9734" width="16.28515625" style="1" customWidth="1"/>
    <col min="9735" max="9735" width="16.85546875" style="1" customWidth="1"/>
    <col min="9736" max="9736" width="16.5703125" style="1" customWidth="1"/>
    <col min="9737" max="9737" width="15.85546875" style="1" customWidth="1"/>
    <col min="9738" max="9738" width="15.42578125" style="1" customWidth="1"/>
    <col min="9739" max="9739" width="18.140625" style="1" customWidth="1"/>
    <col min="9740" max="9740" width="12.85546875" style="1" customWidth="1"/>
    <col min="9741" max="9741" width="12.7109375" style="1" bestFit="1" customWidth="1"/>
    <col min="9742" max="9742" width="16.85546875" style="1" customWidth="1"/>
    <col min="9743" max="9976" width="9.140625" style="1"/>
    <col min="9977" max="9977" width="21" style="1" customWidth="1"/>
    <col min="9978" max="9978" width="37.85546875" style="1" customWidth="1"/>
    <col min="9979" max="9979" width="33.42578125" style="1" customWidth="1"/>
    <col min="9980" max="9980" width="22" style="1" customWidth="1"/>
    <col min="9981" max="9981" width="21" style="1" customWidth="1"/>
    <col min="9982" max="9982" width="7.42578125" style="1" customWidth="1"/>
    <col min="9983" max="9983" width="7.5703125" style="1" customWidth="1"/>
    <col min="9984" max="9984" width="7.140625" style="1" customWidth="1"/>
    <col min="9985" max="9985" width="17.42578125" style="1" customWidth="1"/>
    <col min="9986" max="9986" width="22.85546875" style="1" customWidth="1"/>
    <col min="9987" max="9987" width="18.140625" style="1" customWidth="1"/>
    <col min="9988" max="9988" width="15.7109375" style="1" customWidth="1"/>
    <col min="9989" max="9989" width="15.28515625" style="1" customWidth="1"/>
    <col min="9990" max="9990" width="16.28515625" style="1" customWidth="1"/>
    <col min="9991" max="9991" width="16.85546875" style="1" customWidth="1"/>
    <col min="9992" max="9992" width="16.5703125" style="1" customWidth="1"/>
    <col min="9993" max="9993" width="15.85546875" style="1" customWidth="1"/>
    <col min="9994" max="9994" width="15.42578125" style="1" customWidth="1"/>
    <col min="9995" max="9995" width="18.140625" style="1" customWidth="1"/>
    <col min="9996" max="9996" width="12.85546875" style="1" customWidth="1"/>
    <col min="9997" max="9997" width="12.7109375" style="1" bestFit="1" customWidth="1"/>
    <col min="9998" max="9998" width="16.85546875" style="1" customWidth="1"/>
    <col min="9999" max="10232" width="9.140625" style="1"/>
    <col min="10233" max="10233" width="21" style="1" customWidth="1"/>
    <col min="10234" max="10234" width="37.85546875" style="1" customWidth="1"/>
    <col min="10235" max="10235" width="33.42578125" style="1" customWidth="1"/>
    <col min="10236" max="10236" width="22" style="1" customWidth="1"/>
    <col min="10237" max="10237" width="21" style="1" customWidth="1"/>
    <col min="10238" max="10238" width="7.42578125" style="1" customWidth="1"/>
    <col min="10239" max="10239" width="7.5703125" style="1" customWidth="1"/>
    <col min="10240" max="10240" width="7.140625" style="1" customWidth="1"/>
    <col min="10241" max="10241" width="17.42578125" style="1" customWidth="1"/>
    <col min="10242" max="10242" width="22.85546875" style="1" customWidth="1"/>
    <col min="10243" max="10243" width="18.140625" style="1" customWidth="1"/>
    <col min="10244" max="10244" width="15.7109375" style="1" customWidth="1"/>
    <col min="10245" max="10245" width="15.28515625" style="1" customWidth="1"/>
    <col min="10246" max="10246" width="16.28515625" style="1" customWidth="1"/>
    <col min="10247" max="10247" width="16.85546875" style="1" customWidth="1"/>
    <col min="10248" max="10248" width="16.5703125" style="1" customWidth="1"/>
    <col min="10249" max="10249" width="15.85546875" style="1" customWidth="1"/>
    <col min="10250" max="10250" width="15.42578125" style="1" customWidth="1"/>
    <col min="10251" max="10251" width="18.140625" style="1" customWidth="1"/>
    <col min="10252" max="10252" width="12.85546875" style="1" customWidth="1"/>
    <col min="10253" max="10253" width="12.7109375" style="1" bestFit="1" customWidth="1"/>
    <col min="10254" max="10254" width="16.85546875" style="1" customWidth="1"/>
    <col min="10255" max="10488" width="9.140625" style="1"/>
    <col min="10489" max="10489" width="21" style="1" customWidth="1"/>
    <col min="10490" max="10490" width="37.85546875" style="1" customWidth="1"/>
    <col min="10491" max="10491" width="33.42578125" style="1" customWidth="1"/>
    <col min="10492" max="10492" width="22" style="1" customWidth="1"/>
    <col min="10493" max="10493" width="21" style="1" customWidth="1"/>
    <col min="10494" max="10494" width="7.42578125" style="1" customWidth="1"/>
    <col min="10495" max="10495" width="7.5703125" style="1" customWidth="1"/>
    <col min="10496" max="10496" width="7.140625" style="1" customWidth="1"/>
    <col min="10497" max="10497" width="17.42578125" style="1" customWidth="1"/>
    <col min="10498" max="10498" width="22.85546875" style="1" customWidth="1"/>
    <col min="10499" max="10499" width="18.140625" style="1" customWidth="1"/>
    <col min="10500" max="10500" width="15.7109375" style="1" customWidth="1"/>
    <col min="10501" max="10501" width="15.28515625" style="1" customWidth="1"/>
    <col min="10502" max="10502" width="16.28515625" style="1" customWidth="1"/>
    <col min="10503" max="10503" width="16.85546875" style="1" customWidth="1"/>
    <col min="10504" max="10504" width="16.5703125" style="1" customWidth="1"/>
    <col min="10505" max="10505" width="15.85546875" style="1" customWidth="1"/>
    <col min="10506" max="10506" width="15.42578125" style="1" customWidth="1"/>
    <col min="10507" max="10507" width="18.140625" style="1" customWidth="1"/>
    <col min="10508" max="10508" width="12.85546875" style="1" customWidth="1"/>
    <col min="10509" max="10509" width="12.7109375" style="1" bestFit="1" customWidth="1"/>
    <col min="10510" max="10510" width="16.85546875" style="1" customWidth="1"/>
    <col min="10511" max="10744" width="9.140625" style="1"/>
    <col min="10745" max="10745" width="21" style="1" customWidth="1"/>
    <col min="10746" max="10746" width="37.85546875" style="1" customWidth="1"/>
    <col min="10747" max="10747" width="33.42578125" style="1" customWidth="1"/>
    <col min="10748" max="10748" width="22" style="1" customWidth="1"/>
    <col min="10749" max="10749" width="21" style="1" customWidth="1"/>
    <col min="10750" max="10750" width="7.42578125" style="1" customWidth="1"/>
    <col min="10751" max="10751" width="7.5703125" style="1" customWidth="1"/>
    <col min="10752" max="10752" width="7.140625" style="1" customWidth="1"/>
    <col min="10753" max="10753" width="17.42578125" style="1" customWidth="1"/>
    <col min="10754" max="10754" width="22.85546875" style="1" customWidth="1"/>
    <col min="10755" max="10755" width="18.140625" style="1" customWidth="1"/>
    <col min="10756" max="10756" width="15.7109375" style="1" customWidth="1"/>
    <col min="10757" max="10757" width="15.28515625" style="1" customWidth="1"/>
    <col min="10758" max="10758" width="16.28515625" style="1" customWidth="1"/>
    <col min="10759" max="10759" width="16.85546875" style="1" customWidth="1"/>
    <col min="10760" max="10760" width="16.5703125" style="1" customWidth="1"/>
    <col min="10761" max="10761" width="15.85546875" style="1" customWidth="1"/>
    <col min="10762" max="10762" width="15.42578125" style="1" customWidth="1"/>
    <col min="10763" max="10763" width="18.140625" style="1" customWidth="1"/>
    <col min="10764" max="10764" width="12.85546875" style="1" customWidth="1"/>
    <col min="10765" max="10765" width="12.7109375" style="1" bestFit="1" customWidth="1"/>
    <col min="10766" max="10766" width="16.85546875" style="1" customWidth="1"/>
    <col min="10767" max="11000" width="9.140625" style="1"/>
    <col min="11001" max="11001" width="21" style="1" customWidth="1"/>
    <col min="11002" max="11002" width="37.85546875" style="1" customWidth="1"/>
    <col min="11003" max="11003" width="33.42578125" style="1" customWidth="1"/>
    <col min="11004" max="11004" width="22" style="1" customWidth="1"/>
    <col min="11005" max="11005" width="21" style="1" customWidth="1"/>
    <col min="11006" max="11006" width="7.42578125" style="1" customWidth="1"/>
    <col min="11007" max="11007" width="7.5703125" style="1" customWidth="1"/>
    <col min="11008" max="11008" width="7.140625" style="1" customWidth="1"/>
    <col min="11009" max="11009" width="17.42578125" style="1" customWidth="1"/>
    <col min="11010" max="11010" width="22.85546875" style="1" customWidth="1"/>
    <col min="11011" max="11011" width="18.140625" style="1" customWidth="1"/>
    <col min="11012" max="11012" width="15.7109375" style="1" customWidth="1"/>
    <col min="11013" max="11013" width="15.28515625" style="1" customWidth="1"/>
    <col min="11014" max="11014" width="16.28515625" style="1" customWidth="1"/>
    <col min="11015" max="11015" width="16.85546875" style="1" customWidth="1"/>
    <col min="11016" max="11016" width="16.5703125" style="1" customWidth="1"/>
    <col min="11017" max="11017" width="15.85546875" style="1" customWidth="1"/>
    <col min="11018" max="11018" width="15.42578125" style="1" customWidth="1"/>
    <col min="11019" max="11019" width="18.140625" style="1" customWidth="1"/>
    <col min="11020" max="11020" width="12.85546875" style="1" customWidth="1"/>
    <col min="11021" max="11021" width="12.7109375" style="1" bestFit="1" customWidth="1"/>
    <col min="11022" max="11022" width="16.85546875" style="1" customWidth="1"/>
    <col min="11023" max="11256" width="9.140625" style="1"/>
    <col min="11257" max="11257" width="21" style="1" customWidth="1"/>
    <col min="11258" max="11258" width="37.85546875" style="1" customWidth="1"/>
    <col min="11259" max="11259" width="33.42578125" style="1" customWidth="1"/>
    <col min="11260" max="11260" width="22" style="1" customWidth="1"/>
    <col min="11261" max="11261" width="21" style="1" customWidth="1"/>
    <col min="11262" max="11262" width="7.42578125" style="1" customWidth="1"/>
    <col min="11263" max="11263" width="7.5703125" style="1" customWidth="1"/>
    <col min="11264" max="11264" width="7.140625" style="1" customWidth="1"/>
    <col min="11265" max="11265" width="17.42578125" style="1" customWidth="1"/>
    <col min="11266" max="11266" width="22.85546875" style="1" customWidth="1"/>
    <col min="11267" max="11267" width="18.140625" style="1" customWidth="1"/>
    <col min="11268" max="11268" width="15.7109375" style="1" customWidth="1"/>
    <col min="11269" max="11269" width="15.28515625" style="1" customWidth="1"/>
    <col min="11270" max="11270" width="16.28515625" style="1" customWidth="1"/>
    <col min="11271" max="11271" width="16.85546875" style="1" customWidth="1"/>
    <col min="11272" max="11272" width="16.5703125" style="1" customWidth="1"/>
    <col min="11273" max="11273" width="15.85546875" style="1" customWidth="1"/>
    <col min="11274" max="11274" width="15.42578125" style="1" customWidth="1"/>
    <col min="11275" max="11275" width="18.140625" style="1" customWidth="1"/>
    <col min="11276" max="11276" width="12.85546875" style="1" customWidth="1"/>
    <col min="11277" max="11277" width="12.7109375" style="1" bestFit="1" customWidth="1"/>
    <col min="11278" max="11278" width="16.85546875" style="1" customWidth="1"/>
    <col min="11279" max="11512" width="9.140625" style="1"/>
    <col min="11513" max="11513" width="21" style="1" customWidth="1"/>
    <col min="11514" max="11514" width="37.85546875" style="1" customWidth="1"/>
    <col min="11515" max="11515" width="33.42578125" style="1" customWidth="1"/>
    <col min="11516" max="11516" width="22" style="1" customWidth="1"/>
    <col min="11517" max="11517" width="21" style="1" customWidth="1"/>
    <col min="11518" max="11518" width="7.42578125" style="1" customWidth="1"/>
    <col min="11519" max="11519" width="7.5703125" style="1" customWidth="1"/>
    <col min="11520" max="11520" width="7.140625" style="1" customWidth="1"/>
    <col min="11521" max="11521" width="17.42578125" style="1" customWidth="1"/>
    <col min="11522" max="11522" width="22.85546875" style="1" customWidth="1"/>
    <col min="11523" max="11523" width="18.140625" style="1" customWidth="1"/>
    <col min="11524" max="11524" width="15.7109375" style="1" customWidth="1"/>
    <col min="11525" max="11525" width="15.28515625" style="1" customWidth="1"/>
    <col min="11526" max="11526" width="16.28515625" style="1" customWidth="1"/>
    <col min="11527" max="11527" width="16.85546875" style="1" customWidth="1"/>
    <col min="11528" max="11528" width="16.5703125" style="1" customWidth="1"/>
    <col min="11529" max="11529" width="15.85546875" style="1" customWidth="1"/>
    <col min="11530" max="11530" width="15.42578125" style="1" customWidth="1"/>
    <col min="11531" max="11531" width="18.140625" style="1" customWidth="1"/>
    <col min="11532" max="11532" width="12.85546875" style="1" customWidth="1"/>
    <col min="11533" max="11533" width="12.7109375" style="1" bestFit="1" customWidth="1"/>
    <col min="11534" max="11534" width="16.85546875" style="1" customWidth="1"/>
    <col min="11535" max="11768" width="9.140625" style="1"/>
    <col min="11769" max="11769" width="21" style="1" customWidth="1"/>
    <col min="11770" max="11770" width="37.85546875" style="1" customWidth="1"/>
    <col min="11771" max="11771" width="33.42578125" style="1" customWidth="1"/>
    <col min="11772" max="11772" width="22" style="1" customWidth="1"/>
    <col min="11773" max="11773" width="21" style="1" customWidth="1"/>
    <col min="11774" max="11774" width="7.42578125" style="1" customWidth="1"/>
    <col min="11775" max="11775" width="7.5703125" style="1" customWidth="1"/>
    <col min="11776" max="11776" width="7.140625" style="1" customWidth="1"/>
    <col min="11777" max="11777" width="17.42578125" style="1" customWidth="1"/>
    <col min="11778" max="11778" width="22.85546875" style="1" customWidth="1"/>
    <col min="11779" max="11779" width="18.140625" style="1" customWidth="1"/>
    <col min="11780" max="11780" width="15.7109375" style="1" customWidth="1"/>
    <col min="11781" max="11781" width="15.28515625" style="1" customWidth="1"/>
    <col min="11782" max="11782" width="16.28515625" style="1" customWidth="1"/>
    <col min="11783" max="11783" width="16.85546875" style="1" customWidth="1"/>
    <col min="11784" max="11784" width="16.5703125" style="1" customWidth="1"/>
    <col min="11785" max="11785" width="15.85546875" style="1" customWidth="1"/>
    <col min="11786" max="11786" width="15.42578125" style="1" customWidth="1"/>
    <col min="11787" max="11787" width="18.140625" style="1" customWidth="1"/>
    <col min="11788" max="11788" width="12.85546875" style="1" customWidth="1"/>
    <col min="11789" max="11789" width="12.7109375" style="1" bestFit="1" customWidth="1"/>
    <col min="11790" max="11790" width="16.85546875" style="1" customWidth="1"/>
    <col min="11791" max="12024" width="9.140625" style="1"/>
    <col min="12025" max="12025" width="21" style="1" customWidth="1"/>
    <col min="12026" max="12026" width="37.85546875" style="1" customWidth="1"/>
    <col min="12027" max="12027" width="33.42578125" style="1" customWidth="1"/>
    <col min="12028" max="12028" width="22" style="1" customWidth="1"/>
    <col min="12029" max="12029" width="21" style="1" customWidth="1"/>
    <col min="12030" max="12030" width="7.42578125" style="1" customWidth="1"/>
    <col min="12031" max="12031" width="7.5703125" style="1" customWidth="1"/>
    <col min="12032" max="12032" width="7.140625" style="1" customWidth="1"/>
    <col min="12033" max="12033" width="17.42578125" style="1" customWidth="1"/>
    <col min="12034" max="12034" width="22.85546875" style="1" customWidth="1"/>
    <col min="12035" max="12035" width="18.140625" style="1" customWidth="1"/>
    <col min="12036" max="12036" width="15.7109375" style="1" customWidth="1"/>
    <col min="12037" max="12037" width="15.28515625" style="1" customWidth="1"/>
    <col min="12038" max="12038" width="16.28515625" style="1" customWidth="1"/>
    <col min="12039" max="12039" width="16.85546875" style="1" customWidth="1"/>
    <col min="12040" max="12040" width="16.5703125" style="1" customWidth="1"/>
    <col min="12041" max="12041" width="15.85546875" style="1" customWidth="1"/>
    <col min="12042" max="12042" width="15.42578125" style="1" customWidth="1"/>
    <col min="12043" max="12043" width="18.140625" style="1" customWidth="1"/>
    <col min="12044" max="12044" width="12.85546875" style="1" customWidth="1"/>
    <col min="12045" max="12045" width="12.7109375" style="1" bestFit="1" customWidth="1"/>
    <col min="12046" max="12046" width="16.85546875" style="1" customWidth="1"/>
    <col min="12047" max="12280" width="9.140625" style="1"/>
    <col min="12281" max="12281" width="21" style="1" customWidth="1"/>
    <col min="12282" max="12282" width="37.85546875" style="1" customWidth="1"/>
    <col min="12283" max="12283" width="33.42578125" style="1" customWidth="1"/>
    <col min="12284" max="12284" width="22" style="1" customWidth="1"/>
    <col min="12285" max="12285" width="21" style="1" customWidth="1"/>
    <col min="12286" max="12286" width="7.42578125" style="1" customWidth="1"/>
    <col min="12287" max="12287" width="7.5703125" style="1" customWidth="1"/>
    <col min="12288" max="12288" width="7.140625" style="1" customWidth="1"/>
    <col min="12289" max="12289" width="17.42578125" style="1" customWidth="1"/>
    <col min="12290" max="12290" width="22.85546875" style="1" customWidth="1"/>
    <col min="12291" max="12291" width="18.140625" style="1" customWidth="1"/>
    <col min="12292" max="12292" width="15.7109375" style="1" customWidth="1"/>
    <col min="12293" max="12293" width="15.28515625" style="1" customWidth="1"/>
    <col min="12294" max="12294" width="16.28515625" style="1" customWidth="1"/>
    <col min="12295" max="12295" width="16.85546875" style="1" customWidth="1"/>
    <col min="12296" max="12296" width="16.5703125" style="1" customWidth="1"/>
    <col min="12297" max="12297" width="15.85546875" style="1" customWidth="1"/>
    <col min="12298" max="12298" width="15.42578125" style="1" customWidth="1"/>
    <col min="12299" max="12299" width="18.140625" style="1" customWidth="1"/>
    <col min="12300" max="12300" width="12.85546875" style="1" customWidth="1"/>
    <col min="12301" max="12301" width="12.7109375" style="1" bestFit="1" customWidth="1"/>
    <col min="12302" max="12302" width="16.85546875" style="1" customWidth="1"/>
    <col min="12303" max="12536" width="9.140625" style="1"/>
    <col min="12537" max="12537" width="21" style="1" customWidth="1"/>
    <col min="12538" max="12538" width="37.85546875" style="1" customWidth="1"/>
    <col min="12539" max="12539" width="33.42578125" style="1" customWidth="1"/>
    <col min="12540" max="12540" width="22" style="1" customWidth="1"/>
    <col min="12541" max="12541" width="21" style="1" customWidth="1"/>
    <col min="12542" max="12542" width="7.42578125" style="1" customWidth="1"/>
    <col min="12543" max="12543" width="7.5703125" style="1" customWidth="1"/>
    <col min="12544" max="12544" width="7.140625" style="1" customWidth="1"/>
    <col min="12545" max="12545" width="17.42578125" style="1" customWidth="1"/>
    <col min="12546" max="12546" width="22.85546875" style="1" customWidth="1"/>
    <col min="12547" max="12547" width="18.140625" style="1" customWidth="1"/>
    <col min="12548" max="12548" width="15.7109375" style="1" customWidth="1"/>
    <col min="12549" max="12549" width="15.28515625" style="1" customWidth="1"/>
    <col min="12550" max="12550" width="16.28515625" style="1" customWidth="1"/>
    <col min="12551" max="12551" width="16.85546875" style="1" customWidth="1"/>
    <col min="12552" max="12552" width="16.5703125" style="1" customWidth="1"/>
    <col min="12553" max="12553" width="15.85546875" style="1" customWidth="1"/>
    <col min="12554" max="12554" width="15.42578125" style="1" customWidth="1"/>
    <col min="12555" max="12555" width="18.140625" style="1" customWidth="1"/>
    <col min="12556" max="12556" width="12.85546875" style="1" customWidth="1"/>
    <col min="12557" max="12557" width="12.7109375" style="1" bestFit="1" customWidth="1"/>
    <col min="12558" max="12558" width="16.85546875" style="1" customWidth="1"/>
    <col min="12559" max="12792" width="9.140625" style="1"/>
    <col min="12793" max="12793" width="21" style="1" customWidth="1"/>
    <col min="12794" max="12794" width="37.85546875" style="1" customWidth="1"/>
    <col min="12795" max="12795" width="33.42578125" style="1" customWidth="1"/>
    <col min="12796" max="12796" width="22" style="1" customWidth="1"/>
    <col min="12797" max="12797" width="21" style="1" customWidth="1"/>
    <col min="12798" max="12798" width="7.42578125" style="1" customWidth="1"/>
    <col min="12799" max="12799" width="7.5703125" style="1" customWidth="1"/>
    <col min="12800" max="12800" width="7.140625" style="1" customWidth="1"/>
    <col min="12801" max="12801" width="17.42578125" style="1" customWidth="1"/>
    <col min="12802" max="12802" width="22.85546875" style="1" customWidth="1"/>
    <col min="12803" max="12803" width="18.140625" style="1" customWidth="1"/>
    <col min="12804" max="12804" width="15.7109375" style="1" customWidth="1"/>
    <col min="12805" max="12805" width="15.28515625" style="1" customWidth="1"/>
    <col min="12806" max="12806" width="16.28515625" style="1" customWidth="1"/>
    <col min="12807" max="12807" width="16.85546875" style="1" customWidth="1"/>
    <col min="12808" max="12808" width="16.5703125" style="1" customWidth="1"/>
    <col min="12809" max="12809" width="15.85546875" style="1" customWidth="1"/>
    <col min="12810" max="12810" width="15.42578125" style="1" customWidth="1"/>
    <col min="12811" max="12811" width="18.140625" style="1" customWidth="1"/>
    <col min="12812" max="12812" width="12.85546875" style="1" customWidth="1"/>
    <col min="12813" max="12813" width="12.7109375" style="1" bestFit="1" customWidth="1"/>
    <col min="12814" max="12814" width="16.85546875" style="1" customWidth="1"/>
    <col min="12815" max="13048" width="9.140625" style="1"/>
    <col min="13049" max="13049" width="21" style="1" customWidth="1"/>
    <col min="13050" max="13050" width="37.85546875" style="1" customWidth="1"/>
    <col min="13051" max="13051" width="33.42578125" style="1" customWidth="1"/>
    <col min="13052" max="13052" width="22" style="1" customWidth="1"/>
    <col min="13053" max="13053" width="21" style="1" customWidth="1"/>
    <col min="13054" max="13054" width="7.42578125" style="1" customWidth="1"/>
    <col min="13055" max="13055" width="7.5703125" style="1" customWidth="1"/>
    <col min="13056" max="13056" width="7.140625" style="1" customWidth="1"/>
    <col min="13057" max="13057" width="17.42578125" style="1" customWidth="1"/>
    <col min="13058" max="13058" width="22.85546875" style="1" customWidth="1"/>
    <col min="13059" max="13059" width="18.140625" style="1" customWidth="1"/>
    <col min="13060" max="13060" width="15.7109375" style="1" customWidth="1"/>
    <col min="13061" max="13061" width="15.28515625" style="1" customWidth="1"/>
    <col min="13062" max="13062" width="16.28515625" style="1" customWidth="1"/>
    <col min="13063" max="13063" width="16.85546875" style="1" customWidth="1"/>
    <col min="13064" max="13064" width="16.5703125" style="1" customWidth="1"/>
    <col min="13065" max="13065" width="15.85546875" style="1" customWidth="1"/>
    <col min="13066" max="13066" width="15.42578125" style="1" customWidth="1"/>
    <col min="13067" max="13067" width="18.140625" style="1" customWidth="1"/>
    <col min="13068" max="13068" width="12.85546875" style="1" customWidth="1"/>
    <col min="13069" max="13069" width="12.7109375" style="1" bestFit="1" customWidth="1"/>
    <col min="13070" max="13070" width="16.85546875" style="1" customWidth="1"/>
    <col min="13071" max="13304" width="9.140625" style="1"/>
    <col min="13305" max="13305" width="21" style="1" customWidth="1"/>
    <col min="13306" max="13306" width="37.85546875" style="1" customWidth="1"/>
    <col min="13307" max="13307" width="33.42578125" style="1" customWidth="1"/>
    <col min="13308" max="13308" width="22" style="1" customWidth="1"/>
    <col min="13309" max="13309" width="21" style="1" customWidth="1"/>
    <col min="13310" max="13310" width="7.42578125" style="1" customWidth="1"/>
    <col min="13311" max="13311" width="7.5703125" style="1" customWidth="1"/>
    <col min="13312" max="13312" width="7.140625" style="1" customWidth="1"/>
    <col min="13313" max="13313" width="17.42578125" style="1" customWidth="1"/>
    <col min="13314" max="13314" width="22.85546875" style="1" customWidth="1"/>
    <col min="13315" max="13315" width="18.140625" style="1" customWidth="1"/>
    <col min="13316" max="13316" width="15.7109375" style="1" customWidth="1"/>
    <col min="13317" max="13317" width="15.28515625" style="1" customWidth="1"/>
    <col min="13318" max="13318" width="16.28515625" style="1" customWidth="1"/>
    <col min="13319" max="13319" width="16.85546875" style="1" customWidth="1"/>
    <col min="13320" max="13320" width="16.5703125" style="1" customWidth="1"/>
    <col min="13321" max="13321" width="15.85546875" style="1" customWidth="1"/>
    <col min="13322" max="13322" width="15.42578125" style="1" customWidth="1"/>
    <col min="13323" max="13323" width="18.140625" style="1" customWidth="1"/>
    <col min="13324" max="13324" width="12.85546875" style="1" customWidth="1"/>
    <col min="13325" max="13325" width="12.7109375" style="1" bestFit="1" customWidth="1"/>
    <col min="13326" max="13326" width="16.85546875" style="1" customWidth="1"/>
    <col min="13327" max="13560" width="9.140625" style="1"/>
    <col min="13561" max="13561" width="21" style="1" customWidth="1"/>
    <col min="13562" max="13562" width="37.85546875" style="1" customWidth="1"/>
    <col min="13563" max="13563" width="33.42578125" style="1" customWidth="1"/>
    <col min="13564" max="13564" width="22" style="1" customWidth="1"/>
    <col min="13565" max="13565" width="21" style="1" customWidth="1"/>
    <col min="13566" max="13566" width="7.42578125" style="1" customWidth="1"/>
    <col min="13567" max="13567" width="7.5703125" style="1" customWidth="1"/>
    <col min="13568" max="13568" width="7.140625" style="1" customWidth="1"/>
    <col min="13569" max="13569" width="17.42578125" style="1" customWidth="1"/>
    <col min="13570" max="13570" width="22.85546875" style="1" customWidth="1"/>
    <col min="13571" max="13571" width="18.140625" style="1" customWidth="1"/>
    <col min="13572" max="13572" width="15.7109375" style="1" customWidth="1"/>
    <col min="13573" max="13573" width="15.28515625" style="1" customWidth="1"/>
    <col min="13574" max="13574" width="16.28515625" style="1" customWidth="1"/>
    <col min="13575" max="13575" width="16.85546875" style="1" customWidth="1"/>
    <col min="13576" max="13576" width="16.5703125" style="1" customWidth="1"/>
    <col min="13577" max="13577" width="15.85546875" style="1" customWidth="1"/>
    <col min="13578" max="13578" width="15.42578125" style="1" customWidth="1"/>
    <col min="13579" max="13579" width="18.140625" style="1" customWidth="1"/>
    <col min="13580" max="13580" width="12.85546875" style="1" customWidth="1"/>
    <col min="13581" max="13581" width="12.7109375" style="1" bestFit="1" customWidth="1"/>
    <col min="13582" max="13582" width="16.85546875" style="1" customWidth="1"/>
    <col min="13583" max="13816" width="9.140625" style="1"/>
    <col min="13817" max="13817" width="21" style="1" customWidth="1"/>
    <col min="13818" max="13818" width="37.85546875" style="1" customWidth="1"/>
    <col min="13819" max="13819" width="33.42578125" style="1" customWidth="1"/>
    <col min="13820" max="13820" width="22" style="1" customWidth="1"/>
    <col min="13821" max="13821" width="21" style="1" customWidth="1"/>
    <col min="13822" max="13822" width="7.42578125" style="1" customWidth="1"/>
    <col min="13823" max="13823" width="7.5703125" style="1" customWidth="1"/>
    <col min="13824" max="13824" width="7.140625" style="1" customWidth="1"/>
    <col min="13825" max="13825" width="17.42578125" style="1" customWidth="1"/>
    <col min="13826" max="13826" width="22.85546875" style="1" customWidth="1"/>
    <col min="13827" max="13827" width="18.140625" style="1" customWidth="1"/>
    <col min="13828" max="13828" width="15.7109375" style="1" customWidth="1"/>
    <col min="13829" max="13829" width="15.28515625" style="1" customWidth="1"/>
    <col min="13830" max="13830" width="16.28515625" style="1" customWidth="1"/>
    <col min="13831" max="13831" width="16.85546875" style="1" customWidth="1"/>
    <col min="13832" max="13832" width="16.5703125" style="1" customWidth="1"/>
    <col min="13833" max="13833" width="15.85546875" style="1" customWidth="1"/>
    <col min="13834" max="13834" width="15.42578125" style="1" customWidth="1"/>
    <col min="13835" max="13835" width="18.140625" style="1" customWidth="1"/>
    <col min="13836" max="13836" width="12.85546875" style="1" customWidth="1"/>
    <col min="13837" max="13837" width="12.7109375" style="1" bestFit="1" customWidth="1"/>
    <col min="13838" max="13838" width="16.85546875" style="1" customWidth="1"/>
    <col min="13839" max="14072" width="9.140625" style="1"/>
    <col min="14073" max="14073" width="21" style="1" customWidth="1"/>
    <col min="14074" max="14074" width="37.85546875" style="1" customWidth="1"/>
    <col min="14075" max="14075" width="33.42578125" style="1" customWidth="1"/>
    <col min="14076" max="14076" width="22" style="1" customWidth="1"/>
    <col min="14077" max="14077" width="21" style="1" customWidth="1"/>
    <col min="14078" max="14078" width="7.42578125" style="1" customWidth="1"/>
    <col min="14079" max="14079" width="7.5703125" style="1" customWidth="1"/>
    <col min="14080" max="14080" width="7.140625" style="1" customWidth="1"/>
    <col min="14081" max="14081" width="17.42578125" style="1" customWidth="1"/>
    <col min="14082" max="14082" width="22.85546875" style="1" customWidth="1"/>
    <col min="14083" max="14083" width="18.140625" style="1" customWidth="1"/>
    <col min="14084" max="14084" width="15.7109375" style="1" customWidth="1"/>
    <col min="14085" max="14085" width="15.28515625" style="1" customWidth="1"/>
    <col min="14086" max="14086" width="16.28515625" style="1" customWidth="1"/>
    <col min="14087" max="14087" width="16.85546875" style="1" customWidth="1"/>
    <col min="14088" max="14088" width="16.5703125" style="1" customWidth="1"/>
    <col min="14089" max="14089" width="15.85546875" style="1" customWidth="1"/>
    <col min="14090" max="14090" width="15.42578125" style="1" customWidth="1"/>
    <col min="14091" max="14091" width="18.140625" style="1" customWidth="1"/>
    <col min="14092" max="14092" width="12.85546875" style="1" customWidth="1"/>
    <col min="14093" max="14093" width="12.7109375" style="1" bestFit="1" customWidth="1"/>
    <col min="14094" max="14094" width="16.85546875" style="1" customWidth="1"/>
    <col min="14095" max="14328" width="9.140625" style="1"/>
    <col min="14329" max="14329" width="21" style="1" customWidth="1"/>
    <col min="14330" max="14330" width="37.85546875" style="1" customWidth="1"/>
    <col min="14331" max="14331" width="33.42578125" style="1" customWidth="1"/>
    <col min="14332" max="14332" width="22" style="1" customWidth="1"/>
    <col min="14333" max="14333" width="21" style="1" customWidth="1"/>
    <col min="14334" max="14334" width="7.42578125" style="1" customWidth="1"/>
    <col min="14335" max="14335" width="7.5703125" style="1" customWidth="1"/>
    <col min="14336" max="14336" width="7.140625" style="1" customWidth="1"/>
    <col min="14337" max="14337" width="17.42578125" style="1" customWidth="1"/>
    <col min="14338" max="14338" width="22.85546875" style="1" customWidth="1"/>
    <col min="14339" max="14339" width="18.140625" style="1" customWidth="1"/>
    <col min="14340" max="14340" width="15.7109375" style="1" customWidth="1"/>
    <col min="14341" max="14341" width="15.28515625" style="1" customWidth="1"/>
    <col min="14342" max="14342" width="16.28515625" style="1" customWidth="1"/>
    <col min="14343" max="14343" width="16.85546875" style="1" customWidth="1"/>
    <col min="14344" max="14344" width="16.5703125" style="1" customWidth="1"/>
    <col min="14345" max="14345" width="15.85546875" style="1" customWidth="1"/>
    <col min="14346" max="14346" width="15.42578125" style="1" customWidth="1"/>
    <col min="14347" max="14347" width="18.140625" style="1" customWidth="1"/>
    <col min="14348" max="14348" width="12.85546875" style="1" customWidth="1"/>
    <col min="14349" max="14349" width="12.7109375" style="1" bestFit="1" customWidth="1"/>
    <col min="14350" max="14350" width="16.85546875" style="1" customWidth="1"/>
    <col min="14351" max="14584" width="9.140625" style="1"/>
    <col min="14585" max="14585" width="21" style="1" customWidth="1"/>
    <col min="14586" max="14586" width="37.85546875" style="1" customWidth="1"/>
    <col min="14587" max="14587" width="33.42578125" style="1" customWidth="1"/>
    <col min="14588" max="14588" width="22" style="1" customWidth="1"/>
    <col min="14589" max="14589" width="21" style="1" customWidth="1"/>
    <col min="14590" max="14590" width="7.42578125" style="1" customWidth="1"/>
    <col min="14591" max="14591" width="7.5703125" style="1" customWidth="1"/>
    <col min="14592" max="14592" width="7.140625" style="1" customWidth="1"/>
    <col min="14593" max="14593" width="17.42578125" style="1" customWidth="1"/>
    <col min="14594" max="14594" width="22.85546875" style="1" customWidth="1"/>
    <col min="14595" max="14595" width="18.140625" style="1" customWidth="1"/>
    <col min="14596" max="14596" width="15.7109375" style="1" customWidth="1"/>
    <col min="14597" max="14597" width="15.28515625" style="1" customWidth="1"/>
    <col min="14598" max="14598" width="16.28515625" style="1" customWidth="1"/>
    <col min="14599" max="14599" width="16.85546875" style="1" customWidth="1"/>
    <col min="14600" max="14600" width="16.5703125" style="1" customWidth="1"/>
    <col min="14601" max="14601" width="15.85546875" style="1" customWidth="1"/>
    <col min="14602" max="14602" width="15.42578125" style="1" customWidth="1"/>
    <col min="14603" max="14603" width="18.140625" style="1" customWidth="1"/>
    <col min="14604" max="14604" width="12.85546875" style="1" customWidth="1"/>
    <col min="14605" max="14605" width="12.7109375" style="1" bestFit="1" customWidth="1"/>
    <col min="14606" max="14606" width="16.85546875" style="1" customWidth="1"/>
    <col min="14607" max="14840" width="9.140625" style="1"/>
    <col min="14841" max="14841" width="21" style="1" customWidth="1"/>
    <col min="14842" max="14842" width="37.85546875" style="1" customWidth="1"/>
    <col min="14843" max="14843" width="33.42578125" style="1" customWidth="1"/>
    <col min="14844" max="14844" width="22" style="1" customWidth="1"/>
    <col min="14845" max="14845" width="21" style="1" customWidth="1"/>
    <col min="14846" max="14846" width="7.42578125" style="1" customWidth="1"/>
    <col min="14847" max="14847" width="7.5703125" style="1" customWidth="1"/>
    <col min="14848" max="14848" width="7.140625" style="1" customWidth="1"/>
    <col min="14849" max="14849" width="17.42578125" style="1" customWidth="1"/>
    <col min="14850" max="14850" width="22.85546875" style="1" customWidth="1"/>
    <col min="14851" max="14851" width="18.140625" style="1" customWidth="1"/>
    <col min="14852" max="14852" width="15.7109375" style="1" customWidth="1"/>
    <col min="14853" max="14853" width="15.28515625" style="1" customWidth="1"/>
    <col min="14854" max="14854" width="16.28515625" style="1" customWidth="1"/>
    <col min="14855" max="14855" width="16.85546875" style="1" customWidth="1"/>
    <col min="14856" max="14856" width="16.5703125" style="1" customWidth="1"/>
    <col min="14857" max="14857" width="15.85546875" style="1" customWidth="1"/>
    <col min="14858" max="14858" width="15.42578125" style="1" customWidth="1"/>
    <col min="14859" max="14859" width="18.140625" style="1" customWidth="1"/>
    <col min="14860" max="14860" width="12.85546875" style="1" customWidth="1"/>
    <col min="14861" max="14861" width="12.7109375" style="1" bestFit="1" customWidth="1"/>
    <col min="14862" max="14862" width="16.85546875" style="1" customWidth="1"/>
    <col min="14863" max="15096" width="9.140625" style="1"/>
    <col min="15097" max="15097" width="21" style="1" customWidth="1"/>
    <col min="15098" max="15098" width="37.85546875" style="1" customWidth="1"/>
    <col min="15099" max="15099" width="33.42578125" style="1" customWidth="1"/>
    <col min="15100" max="15100" width="22" style="1" customWidth="1"/>
    <col min="15101" max="15101" width="21" style="1" customWidth="1"/>
    <col min="15102" max="15102" width="7.42578125" style="1" customWidth="1"/>
    <col min="15103" max="15103" width="7.5703125" style="1" customWidth="1"/>
    <col min="15104" max="15104" width="7.140625" style="1" customWidth="1"/>
    <col min="15105" max="15105" width="17.42578125" style="1" customWidth="1"/>
    <col min="15106" max="15106" width="22.85546875" style="1" customWidth="1"/>
    <col min="15107" max="15107" width="18.140625" style="1" customWidth="1"/>
    <col min="15108" max="15108" width="15.7109375" style="1" customWidth="1"/>
    <col min="15109" max="15109" width="15.28515625" style="1" customWidth="1"/>
    <col min="15110" max="15110" width="16.28515625" style="1" customWidth="1"/>
    <col min="15111" max="15111" width="16.85546875" style="1" customWidth="1"/>
    <col min="15112" max="15112" width="16.5703125" style="1" customWidth="1"/>
    <col min="15113" max="15113" width="15.85546875" style="1" customWidth="1"/>
    <col min="15114" max="15114" width="15.42578125" style="1" customWidth="1"/>
    <col min="15115" max="15115" width="18.140625" style="1" customWidth="1"/>
    <col min="15116" max="15116" width="12.85546875" style="1" customWidth="1"/>
    <col min="15117" max="15117" width="12.7109375" style="1" bestFit="1" customWidth="1"/>
    <col min="15118" max="15118" width="16.85546875" style="1" customWidth="1"/>
    <col min="15119" max="15352" width="9.140625" style="1"/>
    <col min="15353" max="15353" width="21" style="1" customWidth="1"/>
    <col min="15354" max="15354" width="37.85546875" style="1" customWidth="1"/>
    <col min="15355" max="15355" width="33.42578125" style="1" customWidth="1"/>
    <col min="15356" max="15356" width="22" style="1" customWidth="1"/>
    <col min="15357" max="15357" width="21" style="1" customWidth="1"/>
    <col min="15358" max="15358" width="7.42578125" style="1" customWidth="1"/>
    <col min="15359" max="15359" width="7.5703125" style="1" customWidth="1"/>
    <col min="15360" max="15360" width="7.140625" style="1" customWidth="1"/>
    <col min="15361" max="15361" width="17.42578125" style="1" customWidth="1"/>
    <col min="15362" max="15362" width="22.85546875" style="1" customWidth="1"/>
    <col min="15363" max="15363" width="18.140625" style="1" customWidth="1"/>
    <col min="15364" max="15364" width="15.7109375" style="1" customWidth="1"/>
    <col min="15365" max="15365" width="15.28515625" style="1" customWidth="1"/>
    <col min="15366" max="15366" width="16.28515625" style="1" customWidth="1"/>
    <col min="15367" max="15367" width="16.85546875" style="1" customWidth="1"/>
    <col min="15368" max="15368" width="16.5703125" style="1" customWidth="1"/>
    <col min="15369" max="15369" width="15.85546875" style="1" customWidth="1"/>
    <col min="15370" max="15370" width="15.42578125" style="1" customWidth="1"/>
    <col min="15371" max="15371" width="18.140625" style="1" customWidth="1"/>
    <col min="15372" max="15372" width="12.85546875" style="1" customWidth="1"/>
    <col min="15373" max="15373" width="12.7109375" style="1" bestFit="1" customWidth="1"/>
    <col min="15374" max="15374" width="16.85546875" style="1" customWidth="1"/>
    <col min="15375" max="15608" width="9.140625" style="1"/>
    <col min="15609" max="15609" width="21" style="1" customWidth="1"/>
    <col min="15610" max="15610" width="37.85546875" style="1" customWidth="1"/>
    <col min="15611" max="15611" width="33.42578125" style="1" customWidth="1"/>
    <col min="15612" max="15612" width="22" style="1" customWidth="1"/>
    <col min="15613" max="15613" width="21" style="1" customWidth="1"/>
    <col min="15614" max="15614" width="7.42578125" style="1" customWidth="1"/>
    <col min="15615" max="15615" width="7.5703125" style="1" customWidth="1"/>
    <col min="15616" max="15616" width="7.140625" style="1" customWidth="1"/>
    <col min="15617" max="15617" width="17.42578125" style="1" customWidth="1"/>
    <col min="15618" max="15618" width="22.85546875" style="1" customWidth="1"/>
    <col min="15619" max="15619" width="18.140625" style="1" customWidth="1"/>
    <col min="15620" max="15620" width="15.7109375" style="1" customWidth="1"/>
    <col min="15621" max="15621" width="15.28515625" style="1" customWidth="1"/>
    <col min="15622" max="15622" width="16.28515625" style="1" customWidth="1"/>
    <col min="15623" max="15623" width="16.85546875" style="1" customWidth="1"/>
    <col min="15624" max="15624" width="16.5703125" style="1" customWidth="1"/>
    <col min="15625" max="15625" width="15.85546875" style="1" customWidth="1"/>
    <col min="15626" max="15626" width="15.42578125" style="1" customWidth="1"/>
    <col min="15627" max="15627" width="18.140625" style="1" customWidth="1"/>
    <col min="15628" max="15628" width="12.85546875" style="1" customWidth="1"/>
    <col min="15629" max="15629" width="12.7109375" style="1" bestFit="1" customWidth="1"/>
    <col min="15630" max="15630" width="16.85546875" style="1" customWidth="1"/>
    <col min="15631" max="15864" width="9.140625" style="1"/>
    <col min="15865" max="15865" width="21" style="1" customWidth="1"/>
    <col min="15866" max="15866" width="37.85546875" style="1" customWidth="1"/>
    <col min="15867" max="15867" width="33.42578125" style="1" customWidth="1"/>
    <col min="15868" max="15868" width="22" style="1" customWidth="1"/>
    <col min="15869" max="15869" width="21" style="1" customWidth="1"/>
    <col min="15870" max="15870" width="7.42578125" style="1" customWidth="1"/>
    <col min="15871" max="15871" width="7.5703125" style="1" customWidth="1"/>
    <col min="15872" max="15872" width="7.140625" style="1" customWidth="1"/>
    <col min="15873" max="15873" width="17.42578125" style="1" customWidth="1"/>
    <col min="15874" max="15874" width="22.85546875" style="1" customWidth="1"/>
    <col min="15875" max="15875" width="18.140625" style="1" customWidth="1"/>
    <col min="15876" max="15876" width="15.7109375" style="1" customWidth="1"/>
    <col min="15877" max="15877" width="15.28515625" style="1" customWidth="1"/>
    <col min="15878" max="15878" width="16.28515625" style="1" customWidth="1"/>
    <col min="15879" max="15879" width="16.85546875" style="1" customWidth="1"/>
    <col min="15880" max="15880" width="16.5703125" style="1" customWidth="1"/>
    <col min="15881" max="15881" width="15.85546875" style="1" customWidth="1"/>
    <col min="15882" max="15882" width="15.42578125" style="1" customWidth="1"/>
    <col min="15883" max="15883" width="18.140625" style="1" customWidth="1"/>
    <col min="15884" max="15884" width="12.85546875" style="1" customWidth="1"/>
    <col min="15885" max="15885" width="12.7109375" style="1" bestFit="1" customWidth="1"/>
    <col min="15886" max="15886" width="16.85546875" style="1" customWidth="1"/>
    <col min="15887" max="16120" width="9.140625" style="1"/>
    <col min="16121" max="16121" width="21" style="1" customWidth="1"/>
    <col min="16122" max="16122" width="37.85546875" style="1" customWidth="1"/>
    <col min="16123" max="16123" width="33.42578125" style="1" customWidth="1"/>
    <col min="16124" max="16124" width="22" style="1" customWidth="1"/>
    <col min="16125" max="16125" width="21" style="1" customWidth="1"/>
    <col min="16126" max="16126" width="7.42578125" style="1" customWidth="1"/>
    <col min="16127" max="16127" width="7.5703125" style="1" customWidth="1"/>
    <col min="16128" max="16128" width="7.140625" style="1" customWidth="1"/>
    <col min="16129" max="16129" width="17.42578125" style="1" customWidth="1"/>
    <col min="16130" max="16130" width="22.85546875" style="1" customWidth="1"/>
    <col min="16131" max="16131" width="18.140625" style="1" customWidth="1"/>
    <col min="16132" max="16132" width="15.7109375" style="1" customWidth="1"/>
    <col min="16133" max="16133" width="15.28515625" style="1" customWidth="1"/>
    <col min="16134" max="16134" width="16.28515625" style="1" customWidth="1"/>
    <col min="16135" max="16135" width="16.85546875" style="1" customWidth="1"/>
    <col min="16136" max="16136" width="16.5703125" style="1" customWidth="1"/>
    <col min="16137" max="16137" width="15.85546875" style="1" customWidth="1"/>
    <col min="16138" max="16138" width="15.42578125" style="1" customWidth="1"/>
    <col min="16139" max="16139" width="18.140625" style="1" customWidth="1"/>
    <col min="16140" max="16140" width="12.85546875" style="1" customWidth="1"/>
    <col min="16141" max="16141" width="12.7109375" style="1" bestFit="1" customWidth="1"/>
    <col min="16142" max="16142" width="16.85546875" style="1" customWidth="1"/>
    <col min="16143" max="16384" width="9.140625" style="1"/>
  </cols>
  <sheetData>
    <row r="1" spans="1:66" ht="33.75" customHeight="1" thickBot="1" x14ac:dyDescent="0.3">
      <c r="J1" s="714" t="s">
        <v>1571</v>
      </c>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6"/>
      <c r="AZ1" s="462" t="s">
        <v>1572</v>
      </c>
    </row>
    <row r="2" spans="1:66" s="9" customFormat="1" ht="64.5" customHeight="1" x14ac:dyDescent="0.25">
      <c r="A2" s="625" t="s">
        <v>577</v>
      </c>
      <c r="B2" s="625"/>
      <c r="C2" s="625"/>
      <c r="D2" s="625"/>
      <c r="E2" s="625"/>
      <c r="F2" s="625"/>
      <c r="G2" s="625"/>
      <c r="H2" s="625"/>
      <c r="I2" s="625"/>
      <c r="J2" s="685" t="s">
        <v>680</v>
      </c>
      <c r="K2" s="685"/>
      <c r="L2" s="685"/>
      <c r="M2" s="685"/>
      <c r="N2" s="685"/>
      <c r="O2" s="685"/>
      <c r="P2" s="685"/>
      <c r="Q2" s="602">
        <v>2017</v>
      </c>
      <c r="R2" s="602"/>
      <c r="S2" s="602"/>
      <c r="T2" s="602"/>
      <c r="U2" s="602">
        <v>2018</v>
      </c>
      <c r="V2" s="602"/>
      <c r="W2" s="602"/>
      <c r="X2" s="602"/>
      <c r="Y2" s="602">
        <v>2019</v>
      </c>
      <c r="Z2" s="602"/>
      <c r="AA2" s="602"/>
      <c r="AB2" s="602"/>
      <c r="AC2" s="705" t="s">
        <v>1359</v>
      </c>
      <c r="AD2" s="705"/>
      <c r="AE2" s="705"/>
      <c r="AF2" s="705"/>
      <c r="AG2" s="705"/>
      <c r="AH2" s="705"/>
      <c r="AI2" s="602">
        <v>2020</v>
      </c>
      <c r="AJ2" s="602"/>
      <c r="AK2" s="602"/>
      <c r="AL2" s="602"/>
      <c r="AM2" s="602"/>
      <c r="AN2" s="602">
        <v>2021</v>
      </c>
      <c r="AO2" s="602"/>
      <c r="AP2" s="602"/>
      <c r="AQ2" s="602"/>
      <c r="AR2" s="602"/>
      <c r="AS2" s="586" t="s">
        <v>1678</v>
      </c>
      <c r="AT2" s="586"/>
      <c r="AU2" s="586"/>
      <c r="AV2" s="586"/>
      <c r="AW2" s="586"/>
      <c r="AX2" s="586"/>
      <c r="AY2" s="586"/>
      <c r="AZ2" s="588" t="s">
        <v>1315</v>
      </c>
      <c r="BA2" s="93"/>
      <c r="BB2" s="93"/>
      <c r="BC2" s="93"/>
      <c r="BD2" s="93"/>
      <c r="BE2" s="93"/>
      <c r="BF2" s="93"/>
      <c r="BG2" s="93"/>
      <c r="BH2" s="93"/>
      <c r="BI2" s="93"/>
      <c r="BJ2" s="93"/>
      <c r="BK2" s="93"/>
      <c r="BL2" s="93"/>
      <c r="BM2" s="93"/>
      <c r="BN2" s="94"/>
    </row>
    <row r="3" spans="1:66" s="9" customFormat="1" ht="14.45" customHeight="1" x14ac:dyDescent="0.25">
      <c r="A3" s="625"/>
      <c r="B3" s="625"/>
      <c r="C3" s="625"/>
      <c r="D3" s="625"/>
      <c r="E3" s="625"/>
      <c r="F3" s="625"/>
      <c r="G3" s="625"/>
      <c r="H3" s="625"/>
      <c r="I3" s="625"/>
      <c r="J3" s="667" t="s">
        <v>776</v>
      </c>
      <c r="K3" s="667"/>
      <c r="L3" s="667"/>
      <c r="M3" s="667" t="s">
        <v>775</v>
      </c>
      <c r="N3" s="667"/>
      <c r="O3" s="667"/>
      <c r="P3" s="667" t="s">
        <v>1321</v>
      </c>
      <c r="Q3" s="603"/>
      <c r="R3" s="603"/>
      <c r="S3" s="603"/>
      <c r="T3" s="603"/>
      <c r="U3" s="603"/>
      <c r="V3" s="603"/>
      <c r="W3" s="603"/>
      <c r="X3" s="603"/>
      <c r="Y3" s="603"/>
      <c r="Z3" s="603"/>
      <c r="AA3" s="603"/>
      <c r="AB3" s="603"/>
      <c r="AC3" s="706" t="s">
        <v>1360</v>
      </c>
      <c r="AD3" s="706" t="s">
        <v>1361</v>
      </c>
      <c r="AE3" s="706" t="s">
        <v>1362</v>
      </c>
      <c r="AF3" s="706" t="s">
        <v>1363</v>
      </c>
      <c r="AG3" s="706" t="s">
        <v>1364</v>
      </c>
      <c r="AH3" s="706" t="s">
        <v>1365</v>
      </c>
      <c r="AI3" s="603"/>
      <c r="AJ3" s="603"/>
      <c r="AK3" s="603"/>
      <c r="AL3" s="603"/>
      <c r="AM3" s="603"/>
      <c r="AN3" s="603"/>
      <c r="AO3" s="603"/>
      <c r="AP3" s="603"/>
      <c r="AQ3" s="603"/>
      <c r="AR3" s="603"/>
      <c r="AS3" s="587"/>
      <c r="AT3" s="587"/>
      <c r="AU3" s="587"/>
      <c r="AV3" s="587"/>
      <c r="AW3" s="587"/>
      <c r="AX3" s="587"/>
      <c r="AY3" s="587"/>
      <c r="AZ3" s="589"/>
      <c r="BA3" s="95"/>
      <c r="BB3" s="95"/>
      <c r="BC3" s="95"/>
      <c r="BD3" s="95"/>
      <c r="BE3" s="95"/>
      <c r="BF3" s="95"/>
      <c r="BG3" s="95"/>
      <c r="BH3" s="95"/>
      <c r="BI3" s="95"/>
      <c r="BJ3" s="95"/>
      <c r="BK3" s="95"/>
      <c r="BL3" s="95"/>
      <c r="BM3" s="95"/>
      <c r="BN3" s="96"/>
    </row>
    <row r="4" spans="1:66" s="22" customFormat="1" ht="59.25" customHeight="1" x14ac:dyDescent="0.25">
      <c r="A4" s="21" t="s">
        <v>456</v>
      </c>
      <c r="B4" s="21" t="s">
        <v>455</v>
      </c>
      <c r="C4" s="21" t="s">
        <v>504</v>
      </c>
      <c r="D4" s="21" t="s">
        <v>505</v>
      </c>
      <c r="E4" s="21" t="s">
        <v>1540</v>
      </c>
      <c r="F4" s="21">
        <v>2024</v>
      </c>
      <c r="G4" s="21" t="s">
        <v>506</v>
      </c>
      <c r="H4" s="21" t="s">
        <v>507</v>
      </c>
      <c r="I4" s="21" t="s">
        <v>508</v>
      </c>
      <c r="J4" s="293" t="s">
        <v>509</v>
      </c>
      <c r="K4" s="188" t="s">
        <v>510</v>
      </c>
      <c r="L4" s="293" t="s">
        <v>511</v>
      </c>
      <c r="M4" s="188" t="s">
        <v>509</v>
      </c>
      <c r="N4" s="188" t="s">
        <v>510</v>
      </c>
      <c r="O4" s="188" t="s">
        <v>511</v>
      </c>
      <c r="P4" s="667"/>
      <c r="Q4" s="97" t="s">
        <v>509</v>
      </c>
      <c r="R4" s="97" t="s">
        <v>510</v>
      </c>
      <c r="S4" s="303" t="s">
        <v>511</v>
      </c>
      <c r="T4" s="154" t="s">
        <v>1321</v>
      </c>
      <c r="U4" s="97" t="s">
        <v>509</v>
      </c>
      <c r="V4" s="97" t="s">
        <v>510</v>
      </c>
      <c r="W4" s="97" t="s">
        <v>511</v>
      </c>
      <c r="X4" s="154" t="s">
        <v>1321</v>
      </c>
      <c r="Y4" s="97" t="s">
        <v>509</v>
      </c>
      <c r="Z4" s="97" t="s">
        <v>510</v>
      </c>
      <c r="AA4" s="97" t="s">
        <v>511</v>
      </c>
      <c r="AB4" s="154" t="s">
        <v>1321</v>
      </c>
      <c r="AC4" s="707"/>
      <c r="AD4" s="707"/>
      <c r="AE4" s="707"/>
      <c r="AF4" s="707"/>
      <c r="AG4" s="707"/>
      <c r="AH4" s="707"/>
      <c r="AI4" s="97" t="s">
        <v>509</v>
      </c>
      <c r="AJ4" s="97" t="s">
        <v>510</v>
      </c>
      <c r="AK4" s="97" t="s">
        <v>511</v>
      </c>
      <c r="AL4" s="188" t="s">
        <v>1067</v>
      </c>
      <c r="AM4" s="154" t="s">
        <v>1321</v>
      </c>
      <c r="AN4" s="97" t="s">
        <v>509</v>
      </c>
      <c r="AO4" s="97" t="s">
        <v>510</v>
      </c>
      <c r="AP4" s="97" t="s">
        <v>511</v>
      </c>
      <c r="AQ4" s="188" t="s">
        <v>1067</v>
      </c>
      <c r="AR4" s="154" t="s">
        <v>1321</v>
      </c>
      <c r="AS4" s="154" t="s">
        <v>1316</v>
      </c>
      <c r="AT4" s="367" t="s">
        <v>1317</v>
      </c>
      <c r="AU4" s="154" t="s">
        <v>1318</v>
      </c>
      <c r="AV4" s="154" t="s">
        <v>1319</v>
      </c>
      <c r="AW4" s="154" t="s">
        <v>1067</v>
      </c>
      <c r="AX4" s="154" t="s">
        <v>1320</v>
      </c>
      <c r="AY4" s="324" t="s">
        <v>1321</v>
      </c>
      <c r="AZ4" s="589"/>
    </row>
    <row r="5" spans="1:66" s="2" customFormat="1" ht="342.6" customHeight="1" x14ac:dyDescent="0.25">
      <c r="A5" s="628" t="s">
        <v>454</v>
      </c>
      <c r="B5" s="628" t="s">
        <v>453</v>
      </c>
      <c r="C5" s="636" t="s">
        <v>1542</v>
      </c>
      <c r="D5" s="638" t="s">
        <v>1541</v>
      </c>
      <c r="E5" s="583">
        <v>1</v>
      </c>
      <c r="F5" s="630">
        <v>1</v>
      </c>
      <c r="G5" s="638" t="s">
        <v>1543</v>
      </c>
      <c r="H5" s="261" t="s">
        <v>1544</v>
      </c>
      <c r="I5" s="638" t="s">
        <v>430</v>
      </c>
      <c r="J5" s="668">
        <v>70</v>
      </c>
      <c r="K5" s="670">
        <v>100</v>
      </c>
      <c r="L5" s="672">
        <v>100</v>
      </c>
      <c r="M5" s="674">
        <v>213072500</v>
      </c>
      <c r="N5" s="635">
        <v>133783739</v>
      </c>
      <c r="O5" s="622">
        <v>0.63</v>
      </c>
      <c r="P5" s="746" t="s">
        <v>1546</v>
      </c>
      <c r="Q5" s="630">
        <v>1</v>
      </c>
      <c r="R5" s="742">
        <v>1</v>
      </c>
      <c r="S5" s="744">
        <v>100</v>
      </c>
      <c r="T5" s="160" t="s">
        <v>1547</v>
      </c>
      <c r="U5" s="630">
        <v>1</v>
      </c>
      <c r="V5" s="742">
        <v>1</v>
      </c>
      <c r="W5" s="740">
        <v>1</v>
      </c>
      <c r="X5" s="167" t="s">
        <v>629</v>
      </c>
      <c r="Y5" s="604">
        <v>1</v>
      </c>
      <c r="Z5" s="604">
        <v>1</v>
      </c>
      <c r="AA5" s="606">
        <v>95</v>
      </c>
      <c r="AB5" s="98" t="s">
        <v>781</v>
      </c>
      <c r="AC5" s="122"/>
      <c r="AD5" s="122"/>
      <c r="AE5" s="122"/>
      <c r="AF5" s="122"/>
      <c r="AG5" s="122"/>
      <c r="AH5" s="122"/>
      <c r="AI5" s="604">
        <v>1</v>
      </c>
      <c r="AJ5" s="738">
        <v>1</v>
      </c>
      <c r="AK5" s="736">
        <v>95</v>
      </c>
      <c r="AL5" s="74" t="s">
        <v>1068</v>
      </c>
      <c r="AM5" s="98" t="s">
        <v>924</v>
      </c>
      <c r="AN5" s="583">
        <v>1</v>
      </c>
      <c r="AO5" s="734">
        <v>11</v>
      </c>
      <c r="AP5" s="732">
        <v>95</v>
      </c>
      <c r="AQ5" s="208" t="s">
        <v>1156</v>
      </c>
      <c r="AR5" s="208" t="s">
        <v>1174</v>
      </c>
      <c r="AS5" s="583">
        <v>1</v>
      </c>
      <c r="AT5" s="730">
        <v>1</v>
      </c>
      <c r="AU5" s="551">
        <v>100</v>
      </c>
      <c r="AV5" s="638" t="s">
        <v>1339</v>
      </c>
      <c r="AW5" s="719" t="s">
        <v>1628</v>
      </c>
      <c r="AX5" s="721">
        <v>100</v>
      </c>
      <c r="AY5" s="482" t="s">
        <v>1724</v>
      </c>
      <c r="AZ5" s="717">
        <v>100</v>
      </c>
    </row>
    <row r="6" spans="1:66" s="2" customFormat="1" ht="178.5" customHeight="1" x14ac:dyDescent="0.25">
      <c r="A6" s="628"/>
      <c r="B6" s="628"/>
      <c r="C6" s="637"/>
      <c r="D6" s="639"/>
      <c r="E6" s="584"/>
      <c r="F6" s="631"/>
      <c r="G6" s="639"/>
      <c r="H6" s="261" t="s">
        <v>1545</v>
      </c>
      <c r="I6" s="639"/>
      <c r="J6" s="669"/>
      <c r="K6" s="671"/>
      <c r="L6" s="673"/>
      <c r="M6" s="674"/>
      <c r="N6" s="635"/>
      <c r="O6" s="622"/>
      <c r="P6" s="747"/>
      <c r="Q6" s="631"/>
      <c r="R6" s="743"/>
      <c r="S6" s="745"/>
      <c r="T6" s="160" t="s">
        <v>534</v>
      </c>
      <c r="U6" s="631"/>
      <c r="V6" s="743"/>
      <c r="W6" s="741"/>
      <c r="X6" s="167" t="s">
        <v>630</v>
      </c>
      <c r="Y6" s="605"/>
      <c r="Z6" s="605"/>
      <c r="AA6" s="607"/>
      <c r="AB6" s="98" t="s">
        <v>782</v>
      </c>
      <c r="AC6" s="122"/>
      <c r="AD6" s="122"/>
      <c r="AE6" s="122"/>
      <c r="AF6" s="122"/>
      <c r="AG6" s="122"/>
      <c r="AH6" s="122"/>
      <c r="AI6" s="605"/>
      <c r="AJ6" s="739"/>
      <c r="AK6" s="737"/>
      <c r="AL6" s="74" t="s">
        <v>1069</v>
      </c>
      <c r="AM6" s="98" t="s">
        <v>925</v>
      </c>
      <c r="AN6" s="584"/>
      <c r="AO6" s="735"/>
      <c r="AP6" s="733"/>
      <c r="AQ6" s="208" t="s">
        <v>1157</v>
      </c>
      <c r="AR6" s="270" t="s">
        <v>1599</v>
      </c>
      <c r="AS6" s="584"/>
      <c r="AT6" s="731"/>
      <c r="AU6" s="552"/>
      <c r="AV6" s="639"/>
      <c r="AW6" s="720"/>
      <c r="AX6" s="722"/>
      <c r="AY6" s="328" t="s">
        <v>1681</v>
      </c>
      <c r="AZ6" s="718"/>
    </row>
    <row r="7" spans="1:66" s="2" customFormat="1" ht="132" customHeight="1" x14ac:dyDescent="0.25">
      <c r="A7" s="628"/>
      <c r="B7" s="628"/>
      <c r="C7" s="629" t="s">
        <v>1550</v>
      </c>
      <c r="D7" s="496" t="s">
        <v>452</v>
      </c>
      <c r="E7" s="243">
        <v>1</v>
      </c>
      <c r="F7" s="161">
        <v>1</v>
      </c>
      <c r="G7" s="161" t="s">
        <v>451</v>
      </c>
      <c r="H7" s="161" t="s">
        <v>450</v>
      </c>
      <c r="I7" s="161" t="s">
        <v>438</v>
      </c>
      <c r="J7" s="402">
        <v>0.1</v>
      </c>
      <c r="K7" s="51">
        <v>0.1</v>
      </c>
      <c r="L7" s="294">
        <f>K7/J7*100</f>
        <v>100</v>
      </c>
      <c r="M7" s="674"/>
      <c r="N7" s="635"/>
      <c r="O7" s="622"/>
      <c r="P7" s="190" t="s">
        <v>1551</v>
      </c>
      <c r="Q7" s="171">
        <v>0.9</v>
      </c>
      <c r="R7" s="175">
        <v>0.5</v>
      </c>
      <c r="S7" s="304">
        <f>R7/Q7</f>
        <v>0.55555555555555558</v>
      </c>
      <c r="T7" s="160" t="s">
        <v>544</v>
      </c>
      <c r="U7" s="171">
        <v>0.9</v>
      </c>
      <c r="V7" s="175">
        <v>0.5</v>
      </c>
      <c r="W7" s="157">
        <f>V7/U7</f>
        <v>0.55555555555555558</v>
      </c>
      <c r="X7" s="167"/>
      <c r="Y7" s="164">
        <v>1</v>
      </c>
      <c r="Z7" s="162">
        <v>1</v>
      </c>
      <c r="AA7" s="153">
        <v>100</v>
      </c>
      <c r="AB7" s="99" t="s">
        <v>783</v>
      </c>
      <c r="AC7" s="123" t="s">
        <v>1366</v>
      </c>
      <c r="AD7" s="123" t="s">
        <v>1367</v>
      </c>
      <c r="AE7" s="124">
        <v>4103052</v>
      </c>
      <c r="AF7" s="125" t="s">
        <v>1368</v>
      </c>
      <c r="AG7" s="125" t="s">
        <v>1369</v>
      </c>
      <c r="AH7" s="124">
        <v>1</v>
      </c>
      <c r="AI7" s="164">
        <v>1</v>
      </c>
      <c r="AJ7" s="155">
        <v>1</v>
      </c>
      <c r="AK7" s="156">
        <v>85</v>
      </c>
      <c r="AL7" s="74" t="s">
        <v>1070</v>
      </c>
      <c r="AM7" s="98" t="s">
        <v>926</v>
      </c>
      <c r="AN7" s="201">
        <v>1</v>
      </c>
      <c r="AO7" s="86">
        <v>7.4999999999999997E-3</v>
      </c>
      <c r="AP7" s="206">
        <v>75</v>
      </c>
      <c r="AQ7" s="208" t="s">
        <v>1157</v>
      </c>
      <c r="AR7" s="208" t="s">
        <v>1175</v>
      </c>
      <c r="AS7" s="376">
        <v>1</v>
      </c>
      <c r="AT7" s="369">
        <v>1</v>
      </c>
      <c r="AU7" s="150">
        <v>100</v>
      </c>
      <c r="AV7" s="174"/>
      <c r="AW7" s="286"/>
      <c r="AX7" s="174">
        <v>100</v>
      </c>
      <c r="AY7" s="330" t="s">
        <v>1694</v>
      </c>
      <c r="AZ7" s="429">
        <v>100</v>
      </c>
    </row>
    <row r="8" spans="1:66" s="2" customFormat="1" ht="133.5" customHeight="1" x14ac:dyDescent="0.25">
      <c r="A8" s="628"/>
      <c r="B8" s="628"/>
      <c r="C8" s="618"/>
      <c r="D8" s="322" t="s">
        <v>1548</v>
      </c>
      <c r="E8" s="243">
        <v>1</v>
      </c>
      <c r="F8" s="161">
        <v>1</v>
      </c>
      <c r="G8" s="161" t="s">
        <v>449</v>
      </c>
      <c r="H8" s="261" t="s">
        <v>1549</v>
      </c>
      <c r="I8" s="161" t="s">
        <v>448</v>
      </c>
      <c r="J8" s="402">
        <v>7.36</v>
      </c>
      <c r="K8" s="182">
        <v>0</v>
      </c>
      <c r="L8" s="295">
        <f>K8/J8*1</f>
        <v>0</v>
      </c>
      <c r="M8" s="674"/>
      <c r="N8" s="635"/>
      <c r="O8" s="622"/>
      <c r="P8" s="100" t="s">
        <v>681</v>
      </c>
      <c r="Q8" s="161">
        <v>1</v>
      </c>
      <c r="R8" s="11">
        <v>0.5</v>
      </c>
      <c r="S8" s="304">
        <f>R8/Q8</f>
        <v>0.5</v>
      </c>
      <c r="T8" s="160" t="s">
        <v>545</v>
      </c>
      <c r="U8" s="161">
        <v>1</v>
      </c>
      <c r="V8" s="11">
        <v>0.5</v>
      </c>
      <c r="W8" s="157">
        <v>0.3</v>
      </c>
      <c r="X8" s="167"/>
      <c r="Y8" s="164">
        <v>1</v>
      </c>
      <c r="Z8" s="162">
        <v>1</v>
      </c>
      <c r="AA8" s="153">
        <v>60</v>
      </c>
      <c r="AB8" s="101" t="s">
        <v>784</v>
      </c>
      <c r="AC8" s="123" t="s">
        <v>1366</v>
      </c>
      <c r="AD8" s="123" t="s">
        <v>1370</v>
      </c>
      <c r="AE8" s="126" t="s">
        <v>1371</v>
      </c>
      <c r="AF8" s="123" t="s">
        <v>1372</v>
      </c>
      <c r="AG8" s="123" t="s">
        <v>1373</v>
      </c>
      <c r="AH8" s="127">
        <v>100</v>
      </c>
      <c r="AI8" s="164">
        <v>1</v>
      </c>
      <c r="AJ8" s="155">
        <v>1</v>
      </c>
      <c r="AK8" s="156">
        <v>62</v>
      </c>
      <c r="AL8" s="74" t="s">
        <v>1071</v>
      </c>
      <c r="AM8" s="102" t="s">
        <v>927</v>
      </c>
      <c r="AN8" s="201">
        <v>1</v>
      </c>
      <c r="AO8" s="205">
        <v>0</v>
      </c>
      <c r="AP8" s="206">
        <v>0</v>
      </c>
      <c r="AQ8" s="208"/>
      <c r="AR8" s="89"/>
      <c r="AS8" s="376">
        <v>1</v>
      </c>
      <c r="AT8" s="323">
        <v>0</v>
      </c>
      <c r="AU8" s="150">
        <v>0</v>
      </c>
      <c r="AV8" s="174"/>
      <c r="AW8" s="152"/>
      <c r="AX8" s="174"/>
      <c r="AY8" s="499" t="s">
        <v>1766</v>
      </c>
      <c r="AZ8" s="429">
        <v>24</v>
      </c>
    </row>
    <row r="9" spans="1:66" s="2" customFormat="1" ht="329.25" customHeight="1" x14ac:dyDescent="0.25">
      <c r="A9" s="628"/>
      <c r="B9" s="628"/>
      <c r="C9" s="177" t="s">
        <v>447</v>
      </c>
      <c r="D9" s="496" t="s">
        <v>446</v>
      </c>
      <c r="E9" s="244">
        <v>0.6</v>
      </c>
      <c r="F9" s="171">
        <v>0.7</v>
      </c>
      <c r="G9" s="171" t="s">
        <v>445</v>
      </c>
      <c r="H9" s="161" t="s">
        <v>444</v>
      </c>
      <c r="I9" s="171" t="s">
        <v>443</v>
      </c>
      <c r="J9" s="402">
        <v>0.08</v>
      </c>
      <c r="K9" s="52">
        <v>0.08</v>
      </c>
      <c r="L9" s="294">
        <f>K9/J9*100</f>
        <v>100</v>
      </c>
      <c r="M9" s="674"/>
      <c r="N9" s="635"/>
      <c r="O9" s="622"/>
      <c r="P9" s="100" t="s">
        <v>682</v>
      </c>
      <c r="Q9" s="178">
        <v>0.16</v>
      </c>
      <c r="R9" s="166">
        <v>0.16</v>
      </c>
      <c r="S9" s="305">
        <f t="shared" ref="S9:S10" si="0">R9/Q9*1</f>
        <v>1</v>
      </c>
      <c r="T9" s="179" t="s">
        <v>457</v>
      </c>
      <c r="U9" s="178">
        <v>0.24</v>
      </c>
      <c r="V9" s="166">
        <v>0.16</v>
      </c>
      <c r="W9" s="157">
        <v>0.5</v>
      </c>
      <c r="X9" s="167"/>
      <c r="Y9" s="163">
        <v>0.35</v>
      </c>
      <c r="Z9" s="170">
        <v>0.35</v>
      </c>
      <c r="AA9" s="153">
        <v>92</v>
      </c>
      <c r="AB9" s="99" t="s">
        <v>785</v>
      </c>
      <c r="AC9" s="123" t="s">
        <v>1366</v>
      </c>
      <c r="AD9" s="123" t="s">
        <v>1374</v>
      </c>
      <c r="AE9" s="124" t="s">
        <v>1375</v>
      </c>
      <c r="AF9" s="125" t="s">
        <v>1376</v>
      </c>
      <c r="AG9" s="125" t="s">
        <v>1377</v>
      </c>
      <c r="AH9" s="124">
        <v>1</v>
      </c>
      <c r="AI9" s="163">
        <v>0.45</v>
      </c>
      <c r="AJ9" s="196">
        <v>0.45</v>
      </c>
      <c r="AK9" s="156">
        <v>100</v>
      </c>
      <c r="AL9" s="74"/>
      <c r="AM9" s="143" t="s">
        <v>928</v>
      </c>
      <c r="AN9" s="200">
        <v>0.45</v>
      </c>
      <c r="AO9" s="205">
        <v>0.55000000000000004</v>
      </c>
      <c r="AP9" s="206">
        <v>100</v>
      </c>
      <c r="AQ9" s="208"/>
      <c r="AR9" s="208" t="s">
        <v>1176</v>
      </c>
      <c r="AS9" s="200">
        <v>0.6</v>
      </c>
      <c r="AT9" s="364">
        <v>0.6</v>
      </c>
      <c r="AU9" s="150">
        <v>100</v>
      </c>
      <c r="AV9" s="174"/>
      <c r="AW9" s="144" t="s">
        <v>1326</v>
      </c>
      <c r="AX9" s="174"/>
      <c r="AY9" s="388" t="s">
        <v>1699</v>
      </c>
      <c r="AZ9" s="429">
        <v>100</v>
      </c>
    </row>
    <row r="10" spans="1:66" s="2" customFormat="1" ht="136.15" customHeight="1" x14ac:dyDescent="0.25">
      <c r="A10" s="628"/>
      <c r="B10" s="628"/>
      <c r="C10" s="618" t="s">
        <v>442</v>
      </c>
      <c r="D10" s="496" t="s">
        <v>441</v>
      </c>
      <c r="E10" s="243">
        <v>1</v>
      </c>
      <c r="F10" s="161">
        <v>1</v>
      </c>
      <c r="G10" s="161" t="s">
        <v>440</v>
      </c>
      <c r="H10" s="161" t="s">
        <v>439</v>
      </c>
      <c r="I10" s="161" t="s">
        <v>438</v>
      </c>
      <c r="J10" s="402">
        <v>1</v>
      </c>
      <c r="K10" s="182">
        <v>1</v>
      </c>
      <c r="L10" s="294">
        <f>K10/J10*100</f>
        <v>100</v>
      </c>
      <c r="M10" s="674"/>
      <c r="N10" s="635"/>
      <c r="O10" s="622"/>
      <c r="P10" s="190" t="s">
        <v>683</v>
      </c>
      <c r="Q10" s="161">
        <v>1</v>
      </c>
      <c r="R10" s="158">
        <v>1</v>
      </c>
      <c r="S10" s="411">
        <f t="shared" si="0"/>
        <v>1</v>
      </c>
      <c r="T10" s="179" t="s">
        <v>458</v>
      </c>
      <c r="U10" s="161">
        <v>1</v>
      </c>
      <c r="V10" s="158">
        <v>1</v>
      </c>
      <c r="W10" s="157">
        <v>0.95</v>
      </c>
      <c r="X10" s="167"/>
      <c r="Y10" s="169">
        <v>1</v>
      </c>
      <c r="Z10" s="162">
        <v>1</v>
      </c>
      <c r="AA10" s="71">
        <v>85</v>
      </c>
      <c r="AB10" s="99" t="s">
        <v>786</v>
      </c>
      <c r="AC10" s="123" t="s">
        <v>1366</v>
      </c>
      <c r="AD10" s="123" t="s">
        <v>1374</v>
      </c>
      <c r="AE10" s="124" t="s">
        <v>1375</v>
      </c>
      <c r="AF10" s="125" t="s">
        <v>1376</v>
      </c>
      <c r="AG10" s="125" t="s">
        <v>1377</v>
      </c>
      <c r="AH10" s="124">
        <v>1</v>
      </c>
      <c r="AI10" s="169">
        <v>1</v>
      </c>
      <c r="AJ10" s="155">
        <v>1</v>
      </c>
      <c r="AK10" s="73">
        <v>95</v>
      </c>
      <c r="AL10" s="74" t="s">
        <v>1072</v>
      </c>
      <c r="AM10" s="98" t="s">
        <v>929</v>
      </c>
      <c r="AN10" s="201">
        <v>1</v>
      </c>
      <c r="AO10" s="86">
        <v>9.4999999999999998E-3</v>
      </c>
      <c r="AP10" s="87">
        <v>95</v>
      </c>
      <c r="AQ10" s="208"/>
      <c r="AR10" s="208" t="s">
        <v>1177</v>
      </c>
      <c r="AS10" s="201">
        <v>1</v>
      </c>
      <c r="AT10" s="323">
        <v>1</v>
      </c>
      <c r="AU10" s="114">
        <v>100</v>
      </c>
      <c r="AV10" s="174"/>
      <c r="AW10" s="286" t="s">
        <v>1327</v>
      </c>
      <c r="AX10" s="174"/>
      <c r="AY10" s="328" t="s">
        <v>1663</v>
      </c>
      <c r="AZ10" s="429">
        <v>100</v>
      </c>
    </row>
    <row r="11" spans="1:66" s="2" customFormat="1" ht="125.45" customHeight="1" x14ac:dyDescent="0.25">
      <c r="A11" s="628"/>
      <c r="B11" s="628"/>
      <c r="C11" s="618"/>
      <c r="D11" s="496" t="s">
        <v>1552</v>
      </c>
      <c r="E11" s="243">
        <v>1</v>
      </c>
      <c r="F11" s="161">
        <v>1</v>
      </c>
      <c r="G11" s="161" t="s">
        <v>437</v>
      </c>
      <c r="H11" s="161" t="s">
        <v>436</v>
      </c>
      <c r="I11" s="161" t="s">
        <v>435</v>
      </c>
      <c r="J11" s="402">
        <v>1</v>
      </c>
      <c r="K11" s="182">
        <v>1</v>
      </c>
      <c r="L11" s="294">
        <f>K11/J11*100</f>
        <v>100</v>
      </c>
      <c r="M11" s="674"/>
      <c r="N11" s="635"/>
      <c r="O11" s="622"/>
      <c r="P11" s="190" t="s">
        <v>684</v>
      </c>
      <c r="Q11" s="161">
        <v>1</v>
      </c>
      <c r="R11" s="158">
        <v>1</v>
      </c>
      <c r="S11" s="411">
        <v>1</v>
      </c>
      <c r="T11" s="179" t="s">
        <v>1557</v>
      </c>
      <c r="U11" s="161">
        <v>1</v>
      </c>
      <c r="V11" s="158">
        <v>1</v>
      </c>
      <c r="W11" s="157">
        <v>0.95</v>
      </c>
      <c r="X11" s="167"/>
      <c r="Y11" s="169">
        <v>1</v>
      </c>
      <c r="Z11" s="162">
        <v>1</v>
      </c>
      <c r="AA11" s="71">
        <v>75</v>
      </c>
      <c r="AB11" s="99" t="s">
        <v>787</v>
      </c>
      <c r="AC11" s="123" t="s">
        <v>1366</v>
      </c>
      <c r="AD11" s="123" t="s">
        <v>1374</v>
      </c>
      <c r="AE11" s="124" t="s">
        <v>1375</v>
      </c>
      <c r="AF11" s="125" t="s">
        <v>1376</v>
      </c>
      <c r="AG11" s="125" t="s">
        <v>1377</v>
      </c>
      <c r="AH11" s="124">
        <v>1</v>
      </c>
      <c r="AI11" s="169">
        <v>1</v>
      </c>
      <c r="AJ11" s="155">
        <v>1</v>
      </c>
      <c r="AK11" s="73">
        <v>85</v>
      </c>
      <c r="AL11" s="74"/>
      <c r="AM11" s="98" t="s">
        <v>930</v>
      </c>
      <c r="AN11" s="201">
        <v>1</v>
      </c>
      <c r="AO11" s="86">
        <v>9.4999999999999998E-3</v>
      </c>
      <c r="AP11" s="87">
        <v>95</v>
      </c>
      <c r="AQ11" s="208"/>
      <c r="AR11" s="208" t="s">
        <v>1178</v>
      </c>
      <c r="AS11" s="201">
        <v>1</v>
      </c>
      <c r="AT11" s="332">
        <v>1</v>
      </c>
      <c r="AU11" s="114">
        <v>100</v>
      </c>
      <c r="AV11" s="174"/>
      <c r="AW11" s="286" t="s">
        <v>1629</v>
      </c>
      <c r="AX11" s="174"/>
      <c r="AY11" s="328" t="s">
        <v>1661</v>
      </c>
      <c r="AZ11" s="429">
        <v>100</v>
      </c>
    </row>
    <row r="12" spans="1:66" s="2" customFormat="1" ht="75.75" customHeight="1" x14ac:dyDescent="0.25">
      <c r="A12" s="628"/>
      <c r="B12" s="628" t="s">
        <v>434</v>
      </c>
      <c r="C12" s="618" t="s">
        <v>433</v>
      </c>
      <c r="D12" s="642" t="s">
        <v>1553</v>
      </c>
      <c r="E12" s="581">
        <v>80</v>
      </c>
      <c r="F12" s="550">
        <v>100</v>
      </c>
      <c r="G12" s="550" t="s">
        <v>432</v>
      </c>
      <c r="H12" s="161" t="s">
        <v>431</v>
      </c>
      <c r="I12" s="550" t="s">
        <v>430</v>
      </c>
      <c r="J12" s="632">
        <v>20</v>
      </c>
      <c r="K12" s="633">
        <v>0</v>
      </c>
      <c r="L12" s="675">
        <v>0</v>
      </c>
      <c r="M12" s="635">
        <v>10000000</v>
      </c>
      <c r="N12" s="635">
        <v>10000000</v>
      </c>
      <c r="O12" s="622">
        <f>M12/N12</f>
        <v>1</v>
      </c>
      <c r="P12" s="678" t="s">
        <v>1556</v>
      </c>
      <c r="Q12" s="599">
        <v>0.3</v>
      </c>
      <c r="R12" s="597">
        <v>0.3</v>
      </c>
      <c r="S12" s="626">
        <f>R12/Q12</f>
        <v>1</v>
      </c>
      <c r="T12" s="598" t="s">
        <v>1558</v>
      </c>
      <c r="U12" s="599">
        <v>0.4</v>
      </c>
      <c r="V12" s="597">
        <v>0</v>
      </c>
      <c r="W12" s="617">
        <v>0</v>
      </c>
      <c r="X12" s="167" t="s">
        <v>631</v>
      </c>
      <c r="Y12" s="592">
        <v>50</v>
      </c>
      <c r="Z12" s="601">
        <v>0</v>
      </c>
      <c r="AA12" s="582">
        <v>0</v>
      </c>
      <c r="AB12" s="99" t="s">
        <v>788</v>
      </c>
      <c r="AC12" s="128" t="s">
        <v>1366</v>
      </c>
      <c r="AD12" s="123" t="s">
        <v>1378</v>
      </c>
      <c r="AE12" s="124" t="s">
        <v>1375</v>
      </c>
      <c r="AF12" s="123" t="s">
        <v>1379</v>
      </c>
      <c r="AG12" s="123" t="s">
        <v>1380</v>
      </c>
      <c r="AH12" s="127">
        <v>60</v>
      </c>
      <c r="AI12" s="592">
        <v>60</v>
      </c>
      <c r="AJ12" s="590">
        <v>0</v>
      </c>
      <c r="AK12" s="591">
        <v>60</v>
      </c>
      <c r="AL12" s="74"/>
      <c r="AM12" s="98" t="s">
        <v>931</v>
      </c>
      <c r="AN12" s="563">
        <v>55</v>
      </c>
      <c r="AO12" s="699">
        <v>0</v>
      </c>
      <c r="AP12" s="701">
        <v>0</v>
      </c>
      <c r="AQ12" s="208"/>
      <c r="AR12" s="208" t="s">
        <v>1179</v>
      </c>
      <c r="AS12" s="581">
        <v>80</v>
      </c>
      <c r="AT12" s="570">
        <v>0</v>
      </c>
      <c r="AU12" s="553">
        <v>0</v>
      </c>
      <c r="AV12" s="535"/>
      <c r="AW12" s="542"/>
      <c r="AX12" s="535"/>
      <c r="AY12" s="540" t="s">
        <v>1693</v>
      </c>
      <c r="AZ12" s="717">
        <v>0</v>
      </c>
    </row>
    <row r="13" spans="1:66" s="2" customFormat="1" ht="133.5" customHeight="1" x14ac:dyDescent="0.25">
      <c r="A13" s="628"/>
      <c r="B13" s="628"/>
      <c r="C13" s="618"/>
      <c r="D13" s="550"/>
      <c r="E13" s="581"/>
      <c r="F13" s="550"/>
      <c r="G13" s="550"/>
      <c r="H13" s="261" t="s">
        <v>1555</v>
      </c>
      <c r="I13" s="550"/>
      <c r="J13" s="632"/>
      <c r="K13" s="633"/>
      <c r="L13" s="647"/>
      <c r="M13" s="635"/>
      <c r="N13" s="635"/>
      <c r="O13" s="622"/>
      <c r="P13" s="678"/>
      <c r="Q13" s="599"/>
      <c r="R13" s="597"/>
      <c r="S13" s="626"/>
      <c r="T13" s="598"/>
      <c r="U13" s="599"/>
      <c r="V13" s="597"/>
      <c r="W13" s="618"/>
      <c r="X13" s="167" t="s">
        <v>632</v>
      </c>
      <c r="Y13" s="592"/>
      <c r="Z13" s="601"/>
      <c r="AA13" s="582"/>
      <c r="AB13" s="99" t="s">
        <v>789</v>
      </c>
      <c r="AC13" s="122"/>
      <c r="AD13" s="122"/>
      <c r="AE13" s="122"/>
      <c r="AF13" s="122"/>
      <c r="AG13" s="122"/>
      <c r="AH13" s="122"/>
      <c r="AI13" s="592"/>
      <c r="AJ13" s="590"/>
      <c r="AK13" s="591"/>
      <c r="AL13" s="74"/>
      <c r="AM13" s="98" t="s">
        <v>932</v>
      </c>
      <c r="AN13" s="563"/>
      <c r="AO13" s="699"/>
      <c r="AP13" s="701"/>
      <c r="AQ13" s="208"/>
      <c r="AR13" s="208" t="s">
        <v>1180</v>
      </c>
      <c r="AS13" s="581"/>
      <c r="AT13" s="566"/>
      <c r="AU13" s="553"/>
      <c r="AV13" s="535"/>
      <c r="AW13" s="543"/>
      <c r="AX13" s="535"/>
      <c r="AY13" s="541"/>
      <c r="AZ13" s="718"/>
    </row>
    <row r="14" spans="1:66" s="2" customFormat="1" ht="78.75" customHeight="1" x14ac:dyDescent="0.25">
      <c r="A14" s="628"/>
      <c r="B14" s="628"/>
      <c r="C14" s="618"/>
      <c r="D14" s="642" t="s">
        <v>1554</v>
      </c>
      <c r="E14" s="557">
        <v>0.46</v>
      </c>
      <c r="F14" s="171"/>
      <c r="G14" s="599" t="s">
        <v>429</v>
      </c>
      <c r="H14" s="161" t="s">
        <v>428</v>
      </c>
      <c r="I14" s="599" t="s">
        <v>427</v>
      </c>
      <c r="J14" s="656">
        <v>0.08</v>
      </c>
      <c r="K14" s="633">
        <v>0</v>
      </c>
      <c r="L14" s="675">
        <v>0</v>
      </c>
      <c r="M14" s="635"/>
      <c r="N14" s="635"/>
      <c r="O14" s="622"/>
      <c r="P14" s="679" t="s">
        <v>685</v>
      </c>
      <c r="Q14" s="599">
        <v>0.08</v>
      </c>
      <c r="R14" s="597">
        <v>0.08</v>
      </c>
      <c r="S14" s="627">
        <f>R14/Q14*1</f>
        <v>1</v>
      </c>
      <c r="T14" s="598" t="s">
        <v>575</v>
      </c>
      <c r="U14" s="599">
        <v>0.06</v>
      </c>
      <c r="V14" s="597">
        <v>0.06</v>
      </c>
      <c r="W14" s="594">
        <v>0.75</v>
      </c>
      <c r="X14" s="167" t="s">
        <v>633</v>
      </c>
      <c r="Y14" s="593">
        <v>0.6</v>
      </c>
      <c r="Z14" s="613">
        <v>0.28000000000000003</v>
      </c>
      <c r="AA14" s="582">
        <v>75</v>
      </c>
      <c r="AB14" s="99" t="s">
        <v>790</v>
      </c>
      <c r="AC14" s="123" t="s">
        <v>1366</v>
      </c>
      <c r="AD14" s="123" t="s">
        <v>1381</v>
      </c>
      <c r="AE14" s="129">
        <v>2201050</v>
      </c>
      <c r="AF14" s="123" t="s">
        <v>1382</v>
      </c>
      <c r="AG14" s="123" t="s">
        <v>1383</v>
      </c>
      <c r="AH14" s="130">
        <v>33000</v>
      </c>
      <c r="AI14" s="593">
        <v>0.6</v>
      </c>
      <c r="AJ14" s="691">
        <v>0.34</v>
      </c>
      <c r="AK14" s="591">
        <v>70</v>
      </c>
      <c r="AL14" s="74"/>
      <c r="AM14" s="98" t="s">
        <v>933</v>
      </c>
      <c r="AN14" s="564">
        <v>0.5</v>
      </c>
      <c r="AO14" s="700">
        <v>0.8</v>
      </c>
      <c r="AP14" s="701">
        <v>80</v>
      </c>
      <c r="AQ14" s="208"/>
      <c r="AR14" s="208" t="s">
        <v>1181</v>
      </c>
      <c r="AS14" s="557">
        <v>0.46</v>
      </c>
      <c r="AT14" s="571">
        <v>0.55000000000000004</v>
      </c>
      <c r="AU14" s="553">
        <v>92</v>
      </c>
      <c r="AV14" s="723" t="s">
        <v>1353</v>
      </c>
      <c r="AW14" s="321" t="s">
        <v>1655</v>
      </c>
      <c r="AX14" s="535">
        <v>89</v>
      </c>
      <c r="AY14" s="560" t="s">
        <v>1685</v>
      </c>
      <c r="AZ14" s="717">
        <v>73</v>
      </c>
    </row>
    <row r="15" spans="1:66" s="2" customFormat="1" ht="313.5" x14ac:dyDescent="0.25">
      <c r="A15" s="628"/>
      <c r="B15" s="628"/>
      <c r="C15" s="618"/>
      <c r="D15" s="550"/>
      <c r="E15" s="557"/>
      <c r="F15" s="171">
        <v>0.6</v>
      </c>
      <c r="G15" s="599"/>
      <c r="H15" s="161" t="s">
        <v>426</v>
      </c>
      <c r="I15" s="599"/>
      <c r="J15" s="656"/>
      <c r="K15" s="633"/>
      <c r="L15" s="647"/>
      <c r="M15" s="635"/>
      <c r="N15" s="635"/>
      <c r="O15" s="622"/>
      <c r="P15" s="679"/>
      <c r="Q15" s="599"/>
      <c r="R15" s="597"/>
      <c r="S15" s="627"/>
      <c r="T15" s="598"/>
      <c r="U15" s="599"/>
      <c r="V15" s="597"/>
      <c r="W15" s="595"/>
      <c r="X15" s="167" t="s">
        <v>596</v>
      </c>
      <c r="Y15" s="593"/>
      <c r="Z15" s="613"/>
      <c r="AA15" s="582"/>
      <c r="AB15" s="99" t="s">
        <v>791</v>
      </c>
      <c r="AC15" s="123" t="s">
        <v>1366</v>
      </c>
      <c r="AD15" s="123" t="s">
        <v>1384</v>
      </c>
      <c r="AE15" s="127">
        <v>2302003</v>
      </c>
      <c r="AF15" s="123" t="s">
        <v>1385</v>
      </c>
      <c r="AG15" s="123" t="s">
        <v>1386</v>
      </c>
      <c r="AH15" s="127">
        <v>8</v>
      </c>
      <c r="AI15" s="593"/>
      <c r="AJ15" s="691"/>
      <c r="AK15" s="591"/>
      <c r="AL15" s="74"/>
      <c r="AM15" s="98" t="s">
        <v>934</v>
      </c>
      <c r="AN15" s="564"/>
      <c r="AO15" s="700"/>
      <c r="AP15" s="701"/>
      <c r="AQ15" s="708"/>
      <c r="AR15" s="709" t="s">
        <v>1601</v>
      </c>
      <c r="AS15" s="557"/>
      <c r="AT15" s="571"/>
      <c r="AU15" s="553"/>
      <c r="AV15" s="724"/>
      <c r="AW15" s="567" t="s">
        <v>1535</v>
      </c>
      <c r="AX15" s="535"/>
      <c r="AY15" s="560"/>
      <c r="AZ15" s="725"/>
    </row>
    <row r="16" spans="1:66" s="2" customFormat="1" ht="200.25" customHeight="1" x14ac:dyDescent="0.25">
      <c r="A16" s="628"/>
      <c r="B16" s="628"/>
      <c r="C16" s="618"/>
      <c r="D16" s="550"/>
      <c r="E16" s="557"/>
      <c r="F16" s="171"/>
      <c r="G16" s="599"/>
      <c r="H16" s="161" t="s">
        <v>426</v>
      </c>
      <c r="I16" s="599"/>
      <c r="J16" s="656"/>
      <c r="K16" s="633"/>
      <c r="L16" s="647"/>
      <c r="M16" s="635"/>
      <c r="N16" s="635"/>
      <c r="O16" s="622"/>
      <c r="P16" s="679"/>
      <c r="Q16" s="599"/>
      <c r="R16" s="597"/>
      <c r="S16" s="627"/>
      <c r="T16" s="598"/>
      <c r="U16" s="599"/>
      <c r="V16" s="597"/>
      <c r="W16" s="595"/>
      <c r="X16" s="167" t="s">
        <v>634</v>
      </c>
      <c r="Y16" s="593"/>
      <c r="Z16" s="613"/>
      <c r="AA16" s="582"/>
      <c r="AB16" s="99" t="s">
        <v>792</v>
      </c>
      <c r="AC16" s="122"/>
      <c r="AD16" s="122"/>
      <c r="AE16" s="122"/>
      <c r="AF16" s="122"/>
      <c r="AG16" s="122"/>
      <c r="AH16" s="122"/>
      <c r="AI16" s="593"/>
      <c r="AJ16" s="691"/>
      <c r="AK16" s="591"/>
      <c r="AL16" s="74" t="s">
        <v>1073</v>
      </c>
      <c r="AM16" s="98" t="s">
        <v>935</v>
      </c>
      <c r="AN16" s="564"/>
      <c r="AO16" s="700"/>
      <c r="AP16" s="701"/>
      <c r="AQ16" s="708"/>
      <c r="AR16" s="708"/>
      <c r="AS16" s="557"/>
      <c r="AT16" s="571"/>
      <c r="AU16" s="553"/>
      <c r="AV16" s="724"/>
      <c r="AW16" s="568"/>
      <c r="AX16" s="535"/>
      <c r="AY16" s="560"/>
      <c r="AZ16" s="718"/>
    </row>
    <row r="17" spans="1:59" s="2" customFormat="1" ht="140.25" customHeight="1" x14ac:dyDescent="0.25">
      <c r="A17" s="628"/>
      <c r="B17" s="628"/>
      <c r="C17" s="618"/>
      <c r="D17" s="496" t="s">
        <v>546</v>
      </c>
      <c r="E17" s="243" t="s">
        <v>358</v>
      </c>
      <c r="F17" s="161">
        <v>1</v>
      </c>
      <c r="G17" s="161" t="s">
        <v>424</v>
      </c>
      <c r="H17" s="161" t="s">
        <v>547</v>
      </c>
      <c r="I17" s="161" t="s">
        <v>421</v>
      </c>
      <c r="J17" s="402">
        <v>0.2</v>
      </c>
      <c r="K17" s="182">
        <v>0</v>
      </c>
      <c r="L17" s="296">
        <f>K17/J17*100</f>
        <v>0</v>
      </c>
      <c r="M17" s="635"/>
      <c r="N17" s="635"/>
      <c r="O17" s="622"/>
      <c r="P17" s="190" t="s">
        <v>686</v>
      </c>
      <c r="Q17" s="174">
        <v>0.3</v>
      </c>
      <c r="R17" s="13">
        <v>0.2</v>
      </c>
      <c r="S17" s="306">
        <f>R17/Q17</f>
        <v>0.66666666666666674</v>
      </c>
      <c r="T17" s="160" t="s">
        <v>523</v>
      </c>
      <c r="U17" s="174">
        <v>4</v>
      </c>
      <c r="V17" s="13">
        <v>0.2</v>
      </c>
      <c r="W17" s="176">
        <v>0.9</v>
      </c>
      <c r="X17" s="167" t="s">
        <v>635</v>
      </c>
      <c r="Y17" s="164">
        <v>0.5</v>
      </c>
      <c r="Z17" s="162" t="s">
        <v>75</v>
      </c>
      <c r="AA17" s="153">
        <v>100</v>
      </c>
      <c r="AB17" s="99" t="s">
        <v>793</v>
      </c>
      <c r="AC17" s="123" t="s">
        <v>1366</v>
      </c>
      <c r="AD17" s="123" t="s">
        <v>1387</v>
      </c>
      <c r="AE17" s="126" t="s">
        <v>1388</v>
      </c>
      <c r="AF17" s="123" t="s">
        <v>1389</v>
      </c>
      <c r="AG17" s="123" t="s">
        <v>1390</v>
      </c>
      <c r="AH17" s="127">
        <v>20</v>
      </c>
      <c r="AI17" s="164">
        <v>0.6</v>
      </c>
      <c r="AJ17" s="155" t="s">
        <v>1107</v>
      </c>
      <c r="AK17" s="156">
        <v>100</v>
      </c>
      <c r="AL17" s="74" t="s">
        <v>1074</v>
      </c>
      <c r="AM17" s="98" t="s">
        <v>936</v>
      </c>
      <c r="AN17" s="201">
        <v>1</v>
      </c>
      <c r="AO17" s="86">
        <v>7.0000000000000001E-3</v>
      </c>
      <c r="AP17" s="206">
        <v>100</v>
      </c>
      <c r="AQ17" s="208"/>
      <c r="AR17" s="208" t="s">
        <v>1182</v>
      </c>
      <c r="AS17" s="201" t="s">
        <v>358</v>
      </c>
      <c r="AT17" s="513" t="s">
        <v>1767</v>
      </c>
      <c r="AU17" s="150">
        <v>80</v>
      </c>
      <c r="AV17" s="174"/>
      <c r="AW17" s="377" t="s">
        <v>1631</v>
      </c>
      <c r="AX17" s="174"/>
      <c r="AY17" s="499" t="s">
        <v>1686</v>
      </c>
      <c r="AZ17" s="429">
        <v>80</v>
      </c>
    </row>
    <row r="18" spans="1:59" s="2" customFormat="1" ht="142.5" customHeight="1" x14ac:dyDescent="0.25">
      <c r="A18" s="628"/>
      <c r="B18" s="628"/>
      <c r="C18" s="618"/>
      <c r="D18" s="642" t="s">
        <v>1559</v>
      </c>
      <c r="E18" s="563">
        <v>12</v>
      </c>
      <c r="F18" s="550">
        <v>12</v>
      </c>
      <c r="G18" s="550" t="s">
        <v>423</v>
      </c>
      <c r="H18" s="161" t="s">
        <v>422</v>
      </c>
      <c r="I18" s="550" t="s">
        <v>421</v>
      </c>
      <c r="J18" s="632">
        <v>5</v>
      </c>
      <c r="K18" s="633">
        <v>1</v>
      </c>
      <c r="L18" s="646">
        <f>K18/J18*100</f>
        <v>20</v>
      </c>
      <c r="M18" s="635"/>
      <c r="N18" s="635"/>
      <c r="O18" s="622"/>
      <c r="P18" s="678" t="s">
        <v>687</v>
      </c>
      <c r="Q18" s="535">
        <v>8</v>
      </c>
      <c r="R18" s="616">
        <v>7</v>
      </c>
      <c r="S18" s="640">
        <f>R18/Q18</f>
        <v>0.875</v>
      </c>
      <c r="T18" s="598" t="s">
        <v>1561</v>
      </c>
      <c r="U18" s="535">
        <v>10</v>
      </c>
      <c r="V18" s="616">
        <v>7</v>
      </c>
      <c r="W18" s="594">
        <v>1</v>
      </c>
      <c r="X18" s="391" t="s">
        <v>597</v>
      </c>
      <c r="Y18" s="592">
        <v>12</v>
      </c>
      <c r="Z18" s="601">
        <v>12</v>
      </c>
      <c r="AA18" s="582">
        <v>100</v>
      </c>
      <c r="AB18" s="99" t="s">
        <v>794</v>
      </c>
      <c r="AC18" s="123" t="s">
        <v>1366</v>
      </c>
      <c r="AD18" s="123" t="s">
        <v>1384</v>
      </c>
      <c r="AE18" s="127">
        <v>2302033</v>
      </c>
      <c r="AF18" s="123" t="s">
        <v>1391</v>
      </c>
      <c r="AG18" s="123" t="s">
        <v>1392</v>
      </c>
      <c r="AH18" s="127">
        <v>100</v>
      </c>
      <c r="AI18" s="592">
        <v>12</v>
      </c>
      <c r="AJ18" s="590">
        <v>3</v>
      </c>
      <c r="AK18" s="591">
        <v>20</v>
      </c>
      <c r="AL18" s="74"/>
      <c r="AM18" s="98" t="s">
        <v>937</v>
      </c>
      <c r="AN18" s="563">
        <v>12</v>
      </c>
      <c r="AO18" s="699" t="s">
        <v>1115</v>
      </c>
      <c r="AP18" s="701">
        <v>60</v>
      </c>
      <c r="AQ18" s="208"/>
      <c r="AR18" s="208" t="s">
        <v>1183</v>
      </c>
      <c r="AS18" s="563">
        <v>12</v>
      </c>
      <c r="AT18" s="575">
        <v>7</v>
      </c>
      <c r="AU18" s="553">
        <v>60</v>
      </c>
      <c r="AV18" s="724" t="s">
        <v>1354</v>
      </c>
      <c r="AW18" s="152" t="s">
        <v>1328</v>
      </c>
      <c r="AX18" s="174"/>
      <c r="AY18" s="544" t="s">
        <v>1687</v>
      </c>
      <c r="AZ18" s="717">
        <v>65</v>
      </c>
    </row>
    <row r="19" spans="1:59" s="2" customFormat="1" ht="409.5" x14ac:dyDescent="0.25">
      <c r="A19" s="628"/>
      <c r="B19" s="628"/>
      <c r="C19" s="618"/>
      <c r="D19" s="550"/>
      <c r="E19" s="563"/>
      <c r="F19" s="550"/>
      <c r="G19" s="550"/>
      <c r="H19" s="261" t="s">
        <v>1560</v>
      </c>
      <c r="I19" s="550"/>
      <c r="J19" s="632"/>
      <c r="K19" s="633"/>
      <c r="L19" s="647"/>
      <c r="M19" s="635"/>
      <c r="N19" s="635"/>
      <c r="O19" s="622"/>
      <c r="P19" s="678"/>
      <c r="Q19" s="535"/>
      <c r="R19" s="616"/>
      <c r="S19" s="640"/>
      <c r="T19" s="598"/>
      <c r="U19" s="535"/>
      <c r="V19" s="616"/>
      <c r="W19" s="595"/>
      <c r="X19" s="167" t="s">
        <v>636</v>
      </c>
      <c r="Y19" s="592"/>
      <c r="Z19" s="601"/>
      <c r="AA19" s="582"/>
      <c r="AB19" s="387" t="s">
        <v>795</v>
      </c>
      <c r="AC19" s="128" t="s">
        <v>1366</v>
      </c>
      <c r="AD19" s="123" t="s">
        <v>1393</v>
      </c>
      <c r="AE19" s="127">
        <v>2301030</v>
      </c>
      <c r="AF19" s="123" t="s">
        <v>1394</v>
      </c>
      <c r="AG19" s="123" t="s">
        <v>1395</v>
      </c>
      <c r="AH19" s="127">
        <v>17000</v>
      </c>
      <c r="AI19" s="592"/>
      <c r="AJ19" s="590"/>
      <c r="AK19" s="591"/>
      <c r="AL19" s="74" t="s">
        <v>1075</v>
      </c>
      <c r="AM19" s="387" t="s">
        <v>938</v>
      </c>
      <c r="AN19" s="563"/>
      <c r="AO19" s="699"/>
      <c r="AP19" s="701"/>
      <c r="AQ19" s="208"/>
      <c r="AR19" s="389" t="s">
        <v>1184</v>
      </c>
      <c r="AS19" s="563"/>
      <c r="AT19" s="566"/>
      <c r="AU19" s="553"/>
      <c r="AV19" s="724"/>
      <c r="AW19" s="152" t="s">
        <v>1329</v>
      </c>
      <c r="AX19" s="174"/>
      <c r="AY19" s="704"/>
      <c r="AZ19" s="718"/>
    </row>
    <row r="20" spans="1:59" s="2" customFormat="1" ht="224.25" customHeight="1" x14ac:dyDescent="0.25">
      <c r="A20" s="628"/>
      <c r="B20" s="628"/>
      <c r="C20" s="618"/>
      <c r="D20" s="528" t="s">
        <v>420</v>
      </c>
      <c r="E20" s="244">
        <v>0.5</v>
      </c>
      <c r="F20" s="171">
        <v>0.6</v>
      </c>
      <c r="G20" s="263" t="s">
        <v>419</v>
      </c>
      <c r="H20" s="262" t="s">
        <v>418</v>
      </c>
      <c r="I20" s="263" t="s">
        <v>414</v>
      </c>
      <c r="J20" s="402">
        <v>0.04</v>
      </c>
      <c r="K20" s="52">
        <v>0.04</v>
      </c>
      <c r="L20" s="294">
        <f t="shared" ref="L20:L25" si="1">K20/J20*100</f>
        <v>100</v>
      </c>
      <c r="M20" s="635"/>
      <c r="N20" s="635"/>
      <c r="O20" s="622"/>
      <c r="P20" s="190" t="s">
        <v>688</v>
      </c>
      <c r="Q20" s="171">
        <v>0.1</v>
      </c>
      <c r="R20" s="14">
        <v>0.05</v>
      </c>
      <c r="S20" s="307">
        <f>R20/Q20</f>
        <v>0.5</v>
      </c>
      <c r="T20" s="160" t="s">
        <v>1562</v>
      </c>
      <c r="U20" s="171">
        <v>0.2</v>
      </c>
      <c r="V20" s="14">
        <v>0.05</v>
      </c>
      <c r="W20" s="157">
        <v>0.2</v>
      </c>
      <c r="X20" s="510" t="s">
        <v>637</v>
      </c>
      <c r="Y20" s="163">
        <v>0.3</v>
      </c>
      <c r="Z20" s="170">
        <v>0.3</v>
      </c>
      <c r="AA20" s="153">
        <v>100</v>
      </c>
      <c r="AB20" s="508" t="s">
        <v>796</v>
      </c>
      <c r="AC20" s="122"/>
      <c r="AD20" s="122"/>
      <c r="AE20" s="122"/>
      <c r="AF20" s="122"/>
      <c r="AG20" s="122"/>
      <c r="AH20" s="122"/>
      <c r="AI20" s="163">
        <v>0.35</v>
      </c>
      <c r="AJ20" s="196">
        <v>0.35</v>
      </c>
      <c r="AK20" s="413">
        <v>1</v>
      </c>
      <c r="AL20" s="74" t="s">
        <v>1076</v>
      </c>
      <c r="AM20" s="508" t="s">
        <v>939</v>
      </c>
      <c r="AN20" s="200">
        <v>0.35</v>
      </c>
      <c r="AO20" s="205">
        <v>0.4</v>
      </c>
      <c r="AP20" s="206">
        <v>0</v>
      </c>
      <c r="AQ20" s="208" t="s">
        <v>1158</v>
      </c>
      <c r="AR20" s="512" t="s">
        <v>1775</v>
      </c>
      <c r="AS20" s="200">
        <v>0.5</v>
      </c>
      <c r="AT20" s="364">
        <v>0.05</v>
      </c>
      <c r="AU20" s="150">
        <v>10</v>
      </c>
      <c r="AV20" s="174"/>
      <c r="AW20" s="286" t="s">
        <v>1630</v>
      </c>
      <c r="AX20" s="174"/>
      <c r="AY20" s="506" t="s">
        <v>1776</v>
      </c>
      <c r="AZ20" s="429">
        <v>45</v>
      </c>
      <c r="BC20" s="522"/>
      <c r="BG20" s="523"/>
    </row>
    <row r="21" spans="1:59" s="2" customFormat="1" ht="114.75" customHeight="1" x14ac:dyDescent="0.25">
      <c r="A21" s="628"/>
      <c r="B21" s="628"/>
      <c r="C21" s="618"/>
      <c r="D21" s="272" t="s">
        <v>417</v>
      </c>
      <c r="E21" s="244">
        <v>0.65</v>
      </c>
      <c r="F21" s="171">
        <v>0.8</v>
      </c>
      <c r="G21" s="171" t="s">
        <v>416</v>
      </c>
      <c r="H21" s="161" t="s">
        <v>415</v>
      </c>
      <c r="I21" s="171" t="s">
        <v>414</v>
      </c>
      <c r="J21" s="402">
        <v>0.05</v>
      </c>
      <c r="K21" s="182">
        <v>0</v>
      </c>
      <c r="L21" s="295">
        <f t="shared" si="1"/>
        <v>0</v>
      </c>
      <c r="M21" s="635"/>
      <c r="N21" s="635"/>
      <c r="O21" s="622"/>
      <c r="P21" s="190" t="s">
        <v>689</v>
      </c>
      <c r="Q21" s="171">
        <v>0.05</v>
      </c>
      <c r="R21" s="175">
        <v>0.05</v>
      </c>
      <c r="S21" s="414">
        <v>1</v>
      </c>
      <c r="T21" s="160" t="s">
        <v>1563</v>
      </c>
      <c r="U21" s="171">
        <v>0.2</v>
      </c>
      <c r="V21" s="175">
        <v>0.2</v>
      </c>
      <c r="W21" s="157">
        <v>1</v>
      </c>
      <c r="X21" s="167" t="s">
        <v>638</v>
      </c>
      <c r="Y21" s="163">
        <v>0.4</v>
      </c>
      <c r="Z21" s="170">
        <v>0.4</v>
      </c>
      <c r="AA21" s="415">
        <v>1</v>
      </c>
      <c r="AB21" s="99" t="s">
        <v>797</v>
      </c>
      <c r="AC21" s="122"/>
      <c r="AD21" s="122"/>
      <c r="AE21" s="122"/>
      <c r="AF21" s="122"/>
      <c r="AG21" s="122"/>
      <c r="AH21" s="122"/>
      <c r="AI21" s="163">
        <v>0.45</v>
      </c>
      <c r="AJ21" s="196">
        <v>0.45</v>
      </c>
      <c r="AK21" s="413">
        <v>1</v>
      </c>
      <c r="AL21" s="74"/>
      <c r="AM21" s="98" t="s">
        <v>940</v>
      </c>
      <c r="AN21" s="200">
        <v>0.45</v>
      </c>
      <c r="AO21" s="205">
        <v>0.55000000000000004</v>
      </c>
      <c r="AP21" s="390">
        <v>1</v>
      </c>
      <c r="AQ21" s="208"/>
      <c r="AR21" s="208" t="s">
        <v>1185</v>
      </c>
      <c r="AS21" s="200">
        <v>0.65</v>
      </c>
      <c r="AT21" s="364">
        <v>0.4</v>
      </c>
      <c r="AU21" s="150">
        <v>53</v>
      </c>
      <c r="AV21" s="174"/>
      <c r="AW21" s="410" t="s">
        <v>1700</v>
      </c>
      <c r="AX21" s="174"/>
      <c r="AY21" s="288" t="s">
        <v>1664</v>
      </c>
      <c r="AZ21" s="429">
        <v>56</v>
      </c>
    </row>
    <row r="22" spans="1:59" s="445" customFormat="1" ht="126" customHeight="1" x14ac:dyDescent="0.25">
      <c r="A22" s="628"/>
      <c r="B22" s="628"/>
      <c r="C22" s="618"/>
      <c r="D22" s="442" t="s">
        <v>413</v>
      </c>
      <c r="E22" s="376">
        <v>30</v>
      </c>
      <c r="F22" s="430">
        <v>30</v>
      </c>
      <c r="G22" s="430" t="s">
        <v>412</v>
      </c>
      <c r="H22" s="430" t="s">
        <v>411</v>
      </c>
      <c r="I22" s="599" t="s">
        <v>410</v>
      </c>
      <c r="J22" s="54">
        <v>2</v>
      </c>
      <c r="K22" s="431">
        <v>0</v>
      </c>
      <c r="L22" s="432">
        <f t="shared" si="1"/>
        <v>0</v>
      </c>
      <c r="M22" s="635"/>
      <c r="N22" s="635"/>
      <c r="O22" s="622"/>
      <c r="P22" s="433" t="s">
        <v>689</v>
      </c>
      <c r="Q22" s="428">
        <v>5</v>
      </c>
      <c r="R22" s="18">
        <v>9</v>
      </c>
      <c r="S22" s="414">
        <v>1</v>
      </c>
      <c r="T22" s="434" t="s">
        <v>563</v>
      </c>
      <c r="U22" s="428">
        <v>10</v>
      </c>
      <c r="V22" s="18">
        <v>5</v>
      </c>
      <c r="W22" s="397">
        <v>0.5</v>
      </c>
      <c r="X22" s="435" t="s">
        <v>639</v>
      </c>
      <c r="Y22" s="436">
        <v>15</v>
      </c>
      <c r="Z22" s="437">
        <v>3</v>
      </c>
      <c r="AA22" s="415">
        <v>0.2</v>
      </c>
      <c r="AB22" s="446" t="s">
        <v>1778</v>
      </c>
      <c r="AC22" s="438"/>
      <c r="AD22" s="438"/>
      <c r="AE22" s="438"/>
      <c r="AF22" s="438"/>
      <c r="AG22" s="438"/>
      <c r="AH22" s="438"/>
      <c r="AI22" s="436">
        <v>20</v>
      </c>
      <c r="AJ22" s="439">
        <v>2</v>
      </c>
      <c r="AK22" s="447">
        <v>0.1</v>
      </c>
      <c r="AL22" s="440"/>
      <c r="AM22" s="446" t="s">
        <v>941</v>
      </c>
      <c r="AN22" s="376">
        <v>20</v>
      </c>
      <c r="AO22" s="442" t="s">
        <v>1777</v>
      </c>
      <c r="AP22" s="409">
        <v>40</v>
      </c>
      <c r="AQ22" s="441" t="s">
        <v>1159</v>
      </c>
      <c r="AR22" s="443" t="s">
        <v>1186</v>
      </c>
      <c r="AS22" s="376">
        <v>30</v>
      </c>
      <c r="AT22" s="442">
        <v>3</v>
      </c>
      <c r="AU22" s="448">
        <v>0.1</v>
      </c>
      <c r="AV22" s="428"/>
      <c r="AW22" s="443" t="s">
        <v>1701</v>
      </c>
      <c r="AX22" s="428"/>
      <c r="AY22" s="444" t="s">
        <v>1779</v>
      </c>
      <c r="AZ22" s="429">
        <v>100</v>
      </c>
      <c r="BC22" s="524"/>
    </row>
    <row r="23" spans="1:59" s="461" customFormat="1" ht="139.5" customHeight="1" x14ac:dyDescent="0.25">
      <c r="A23" s="628"/>
      <c r="B23" s="628" t="s">
        <v>409</v>
      </c>
      <c r="C23" s="618" t="s">
        <v>408</v>
      </c>
      <c r="D23" s="494" t="s">
        <v>1564</v>
      </c>
      <c r="E23" s="393">
        <v>0.65</v>
      </c>
      <c r="F23" s="398">
        <v>0.8</v>
      </c>
      <c r="G23" s="398" t="s">
        <v>406</v>
      </c>
      <c r="H23" s="449" t="s">
        <v>407</v>
      </c>
      <c r="I23" s="599"/>
      <c r="J23" s="403">
        <v>0.08</v>
      </c>
      <c r="K23" s="52">
        <v>0.08</v>
      </c>
      <c r="L23" s="405">
        <f t="shared" si="1"/>
        <v>100</v>
      </c>
      <c r="M23" s="620">
        <v>27020000</v>
      </c>
      <c r="N23" s="620">
        <v>27020000</v>
      </c>
      <c r="O23" s="621">
        <f>N23/M23</f>
        <v>1</v>
      </c>
      <c r="P23" s="55" t="s">
        <v>690</v>
      </c>
      <c r="Q23" s="398">
        <v>0.1</v>
      </c>
      <c r="R23" s="450">
        <v>0.1</v>
      </c>
      <c r="S23" s="412">
        <f>R23/Q23</f>
        <v>1</v>
      </c>
      <c r="T23" s="451" t="s">
        <v>459</v>
      </c>
      <c r="U23" s="398">
        <v>0.2</v>
      </c>
      <c r="V23" s="450">
        <v>0.2</v>
      </c>
      <c r="W23" s="397">
        <v>1</v>
      </c>
      <c r="X23" s="452" t="s">
        <v>640</v>
      </c>
      <c r="Y23" s="396">
        <v>0.4</v>
      </c>
      <c r="Z23" s="399">
        <v>0.4</v>
      </c>
      <c r="AA23" s="453">
        <v>1</v>
      </c>
      <c r="AB23" s="454" t="s">
        <v>798</v>
      </c>
      <c r="AC23" s="455"/>
      <c r="AD23" s="455"/>
      <c r="AE23" s="455"/>
      <c r="AF23" s="455"/>
      <c r="AG23" s="455"/>
      <c r="AH23" s="455"/>
      <c r="AI23" s="396">
        <v>0.45</v>
      </c>
      <c r="AJ23" s="407">
        <v>0.45</v>
      </c>
      <c r="AK23" s="413">
        <v>1</v>
      </c>
      <c r="AL23" s="456" t="s">
        <v>1077</v>
      </c>
      <c r="AM23" s="457" t="s">
        <v>942</v>
      </c>
      <c r="AN23" s="393">
        <v>0.45</v>
      </c>
      <c r="AO23" s="408">
        <v>0.55000000000000004</v>
      </c>
      <c r="AP23" s="408">
        <v>1</v>
      </c>
      <c r="AQ23" s="458"/>
      <c r="AR23" s="459" t="s">
        <v>1187</v>
      </c>
      <c r="AS23" s="393">
        <v>0.65</v>
      </c>
      <c r="AT23" s="395">
        <v>0.65</v>
      </c>
      <c r="AU23" s="531">
        <v>100</v>
      </c>
      <c r="AV23" s="400"/>
      <c r="AW23" s="459" t="s">
        <v>1632</v>
      </c>
      <c r="AX23" s="400"/>
      <c r="AY23" s="460" t="s">
        <v>1747</v>
      </c>
      <c r="AZ23" s="429">
        <v>100</v>
      </c>
    </row>
    <row r="24" spans="1:59" s="2" customFormat="1" ht="222.6" customHeight="1" x14ac:dyDescent="0.25">
      <c r="A24" s="628"/>
      <c r="B24" s="628"/>
      <c r="C24" s="618"/>
      <c r="D24" s="496" t="s">
        <v>1565</v>
      </c>
      <c r="E24" s="244">
        <v>0.25</v>
      </c>
      <c r="F24" s="171">
        <v>0.3</v>
      </c>
      <c r="G24" s="171" t="s">
        <v>406</v>
      </c>
      <c r="H24" s="262" t="s">
        <v>405</v>
      </c>
      <c r="I24" s="599"/>
      <c r="J24" s="403">
        <v>0.02</v>
      </c>
      <c r="K24" s="182">
        <v>0</v>
      </c>
      <c r="L24" s="295">
        <f t="shared" si="1"/>
        <v>0</v>
      </c>
      <c r="M24" s="620"/>
      <c r="N24" s="620"/>
      <c r="O24" s="621"/>
      <c r="P24" s="53" t="s">
        <v>691</v>
      </c>
      <c r="Q24" s="171">
        <v>0.05</v>
      </c>
      <c r="R24" s="159">
        <v>0.05</v>
      </c>
      <c r="S24" s="465">
        <v>100</v>
      </c>
      <c r="T24" s="160" t="s">
        <v>1566</v>
      </c>
      <c r="U24" s="171">
        <v>0.1</v>
      </c>
      <c r="V24" s="159">
        <v>0.1</v>
      </c>
      <c r="W24" s="157">
        <v>0.8</v>
      </c>
      <c r="X24" s="167" t="s">
        <v>641</v>
      </c>
      <c r="Y24" s="163">
        <v>0.15</v>
      </c>
      <c r="Z24" s="170">
        <v>0.15</v>
      </c>
      <c r="AA24" s="153">
        <v>100</v>
      </c>
      <c r="AB24" s="99" t="s">
        <v>799</v>
      </c>
      <c r="AC24" s="122"/>
      <c r="AD24" s="122"/>
      <c r="AE24" s="122"/>
      <c r="AF24" s="122"/>
      <c r="AG24" s="122"/>
      <c r="AH24" s="122"/>
      <c r="AI24" s="163">
        <v>0.17</v>
      </c>
      <c r="AJ24" s="196">
        <v>0</v>
      </c>
      <c r="AK24" s="156">
        <v>0</v>
      </c>
      <c r="AL24" s="74"/>
      <c r="AM24" s="98" t="s">
        <v>943</v>
      </c>
      <c r="AN24" s="200">
        <v>0.17</v>
      </c>
      <c r="AO24" s="205">
        <v>0.2</v>
      </c>
      <c r="AP24" s="206">
        <v>100</v>
      </c>
      <c r="AQ24" s="208"/>
      <c r="AR24" s="208" t="s">
        <v>1188</v>
      </c>
      <c r="AS24" s="200">
        <v>0.25</v>
      </c>
      <c r="AT24" s="364">
        <v>0.25</v>
      </c>
      <c r="AU24" s="150">
        <v>100</v>
      </c>
      <c r="AV24" s="174"/>
      <c r="AW24" s="286" t="s">
        <v>1633</v>
      </c>
      <c r="AX24" s="174"/>
      <c r="AY24" s="288" t="s">
        <v>1748</v>
      </c>
      <c r="AZ24" s="429">
        <v>100</v>
      </c>
    </row>
    <row r="25" spans="1:59" s="2" customFormat="1" ht="48.75" customHeight="1" x14ac:dyDescent="0.25">
      <c r="A25" s="628" t="s">
        <v>404</v>
      </c>
      <c r="B25" s="628" t="s">
        <v>403</v>
      </c>
      <c r="C25" s="629" t="s">
        <v>402</v>
      </c>
      <c r="D25" s="550" t="s">
        <v>401</v>
      </c>
      <c r="E25" s="563">
        <v>0.7</v>
      </c>
      <c r="F25" s="550">
        <v>1</v>
      </c>
      <c r="G25" s="599" t="s">
        <v>400</v>
      </c>
      <c r="H25" s="185" t="s">
        <v>399</v>
      </c>
      <c r="I25" s="599" t="s">
        <v>384</v>
      </c>
      <c r="J25" s="632">
        <v>1</v>
      </c>
      <c r="K25" s="633">
        <v>0.5</v>
      </c>
      <c r="L25" s="634">
        <f t="shared" si="1"/>
        <v>50</v>
      </c>
      <c r="M25" s="635"/>
      <c r="N25" s="281"/>
      <c r="O25" s="622"/>
      <c r="P25" s="680" t="s">
        <v>692</v>
      </c>
      <c r="Q25" s="535">
        <v>1</v>
      </c>
      <c r="R25" s="616">
        <v>1</v>
      </c>
      <c r="S25" s="600">
        <f>R25/Q25*1</f>
        <v>1</v>
      </c>
      <c r="T25" s="598" t="s">
        <v>1567</v>
      </c>
      <c r="U25" s="535">
        <v>1</v>
      </c>
      <c r="V25" s="616">
        <v>1</v>
      </c>
      <c r="W25" s="594">
        <v>0.75</v>
      </c>
      <c r="X25" s="167" t="s">
        <v>598</v>
      </c>
      <c r="Y25" s="592">
        <v>1</v>
      </c>
      <c r="Z25" s="601" t="s">
        <v>425</v>
      </c>
      <c r="AA25" s="582">
        <v>64</v>
      </c>
      <c r="AB25" s="99" t="s">
        <v>800</v>
      </c>
      <c r="AC25" s="122"/>
      <c r="AD25" s="122"/>
      <c r="AE25" s="122"/>
      <c r="AF25" s="122"/>
      <c r="AG25" s="122"/>
      <c r="AH25" s="122"/>
      <c r="AI25" s="592">
        <v>1</v>
      </c>
      <c r="AJ25" s="692" t="s">
        <v>75</v>
      </c>
      <c r="AK25" s="591">
        <v>65</v>
      </c>
      <c r="AL25" s="75"/>
      <c r="AM25" s="98" t="s">
        <v>944</v>
      </c>
      <c r="AN25" s="563" t="s">
        <v>75</v>
      </c>
      <c r="AO25" s="700" t="s">
        <v>1116</v>
      </c>
      <c r="AP25" s="701">
        <v>70</v>
      </c>
      <c r="AQ25" s="208"/>
      <c r="AR25" s="208" t="s">
        <v>1189</v>
      </c>
      <c r="AS25" s="563">
        <v>0.7</v>
      </c>
      <c r="AT25" s="566">
        <v>0.5</v>
      </c>
      <c r="AU25" s="553">
        <v>71</v>
      </c>
      <c r="AV25" s="535"/>
      <c r="AW25" s="284" t="s">
        <v>1608</v>
      </c>
      <c r="AX25" s="535"/>
      <c r="AY25" s="537" t="s">
        <v>1688</v>
      </c>
      <c r="AZ25" s="536">
        <v>71</v>
      </c>
    </row>
    <row r="26" spans="1:59" s="2" customFormat="1" ht="100.5" customHeight="1" x14ac:dyDescent="0.25">
      <c r="A26" s="628"/>
      <c r="B26" s="628"/>
      <c r="C26" s="618"/>
      <c r="D26" s="550"/>
      <c r="E26" s="563"/>
      <c r="F26" s="550"/>
      <c r="G26" s="599"/>
      <c r="H26" s="185" t="s">
        <v>398</v>
      </c>
      <c r="I26" s="599"/>
      <c r="J26" s="632"/>
      <c r="K26" s="633"/>
      <c r="L26" s="634"/>
      <c r="M26" s="635"/>
      <c r="O26" s="622"/>
      <c r="P26" s="680"/>
      <c r="Q26" s="535"/>
      <c r="R26" s="616"/>
      <c r="S26" s="600"/>
      <c r="T26" s="598"/>
      <c r="U26" s="535"/>
      <c r="V26" s="616"/>
      <c r="W26" s="595"/>
      <c r="X26" s="167"/>
      <c r="Y26" s="592"/>
      <c r="Z26" s="601"/>
      <c r="AA26" s="582"/>
      <c r="AB26" s="99" t="s">
        <v>801</v>
      </c>
      <c r="AC26" s="122"/>
      <c r="AD26" s="122"/>
      <c r="AE26" s="122"/>
      <c r="AF26" s="122"/>
      <c r="AG26" s="122"/>
      <c r="AH26" s="122"/>
      <c r="AI26" s="592"/>
      <c r="AJ26" s="692"/>
      <c r="AK26" s="591"/>
      <c r="AL26" s="74" t="s">
        <v>1078</v>
      </c>
      <c r="AM26" s="98" t="s">
        <v>945</v>
      </c>
      <c r="AN26" s="563"/>
      <c r="AO26" s="700"/>
      <c r="AP26" s="701"/>
      <c r="AQ26" s="208"/>
      <c r="AR26" s="208" t="s">
        <v>1190</v>
      </c>
      <c r="AS26" s="563"/>
      <c r="AT26" s="566"/>
      <c r="AU26" s="553"/>
      <c r="AV26" s="535"/>
      <c r="AW26" s="276" t="s">
        <v>1607</v>
      </c>
      <c r="AX26" s="535"/>
      <c r="AY26" s="539"/>
      <c r="AZ26" s="536"/>
    </row>
    <row r="27" spans="1:59" s="2" customFormat="1" ht="120" customHeight="1" x14ac:dyDescent="0.25">
      <c r="A27" s="628"/>
      <c r="B27" s="628"/>
      <c r="C27" s="618" t="s">
        <v>397</v>
      </c>
      <c r="D27" s="496" t="s">
        <v>396</v>
      </c>
      <c r="E27" s="243" t="s">
        <v>1322</v>
      </c>
      <c r="F27" s="161">
        <v>1</v>
      </c>
      <c r="G27" s="171" t="s">
        <v>395</v>
      </c>
      <c r="H27" s="161" t="s">
        <v>394</v>
      </c>
      <c r="I27" s="599" t="s">
        <v>384</v>
      </c>
      <c r="J27" s="402">
        <v>0.1</v>
      </c>
      <c r="K27" s="182">
        <v>0</v>
      </c>
      <c r="L27" s="295">
        <f>K27/J27*100</f>
        <v>0</v>
      </c>
      <c r="M27" s="635"/>
      <c r="N27" s="283"/>
      <c r="O27" s="622"/>
      <c r="P27" s="190" t="s">
        <v>689</v>
      </c>
      <c r="Q27" s="174">
        <v>0.2</v>
      </c>
      <c r="R27" s="173">
        <v>0.2</v>
      </c>
      <c r="S27" s="466">
        <v>100</v>
      </c>
      <c r="T27" s="160" t="s">
        <v>548</v>
      </c>
      <c r="U27" s="174">
        <v>0.3</v>
      </c>
      <c r="V27" s="173">
        <v>0.3</v>
      </c>
      <c r="W27" s="157">
        <v>1</v>
      </c>
      <c r="X27" s="167" t="s">
        <v>599</v>
      </c>
      <c r="Y27" s="164">
        <v>0.4</v>
      </c>
      <c r="Z27" s="162" t="s">
        <v>425</v>
      </c>
      <c r="AA27" s="153">
        <v>100</v>
      </c>
      <c r="AB27" s="101" t="s">
        <v>802</v>
      </c>
      <c r="AC27" s="131" t="s">
        <v>1366</v>
      </c>
      <c r="AD27" s="127" t="s">
        <v>1396</v>
      </c>
      <c r="AE27" s="124">
        <v>1202004</v>
      </c>
      <c r="AF27" s="124" t="s">
        <v>1397</v>
      </c>
      <c r="AG27" s="124" t="s">
        <v>1398</v>
      </c>
      <c r="AH27" s="127">
        <v>12</v>
      </c>
      <c r="AI27" s="164">
        <v>0.5</v>
      </c>
      <c r="AJ27" s="155" t="s">
        <v>75</v>
      </c>
      <c r="AK27" s="156">
        <v>100</v>
      </c>
      <c r="AL27" s="74" t="s">
        <v>1079</v>
      </c>
      <c r="AM27" s="102" t="s">
        <v>946</v>
      </c>
      <c r="AN27" s="201" t="s">
        <v>75</v>
      </c>
      <c r="AO27" s="205">
        <v>6.0000000000000001E-3</v>
      </c>
      <c r="AP27" s="206">
        <v>100</v>
      </c>
      <c r="AQ27" s="208"/>
      <c r="AR27" s="89" t="s">
        <v>1191</v>
      </c>
      <c r="AS27" s="201" t="s">
        <v>1322</v>
      </c>
      <c r="AT27" s="370">
        <v>0.7</v>
      </c>
      <c r="AU27" s="150">
        <v>100</v>
      </c>
      <c r="AV27" s="174"/>
      <c r="AW27" s="286" t="s">
        <v>1634</v>
      </c>
      <c r="AX27" s="174"/>
      <c r="AY27" s="328" t="s">
        <v>1683</v>
      </c>
      <c r="AZ27" s="429">
        <v>100</v>
      </c>
    </row>
    <row r="28" spans="1:59" s="2" customFormat="1" ht="75.75" customHeight="1" x14ac:dyDescent="0.25">
      <c r="A28" s="628"/>
      <c r="B28" s="628"/>
      <c r="C28" s="618"/>
      <c r="D28" s="496" t="s">
        <v>393</v>
      </c>
      <c r="E28" s="244">
        <v>0.8</v>
      </c>
      <c r="F28" s="171">
        <v>0.8</v>
      </c>
      <c r="G28" s="171" t="s">
        <v>392</v>
      </c>
      <c r="H28" s="161" t="s">
        <v>391</v>
      </c>
      <c r="I28" s="599"/>
      <c r="J28" s="402">
        <v>80</v>
      </c>
      <c r="K28" s="182">
        <v>80</v>
      </c>
      <c r="L28" s="294">
        <f>K28/J28*100</f>
        <v>100</v>
      </c>
      <c r="M28" s="180">
        <v>0</v>
      </c>
      <c r="N28" s="180">
        <v>0</v>
      </c>
      <c r="O28" s="290">
        <v>0</v>
      </c>
      <c r="P28" s="103" t="s">
        <v>693</v>
      </c>
      <c r="Q28" s="400">
        <v>0.8</v>
      </c>
      <c r="R28" s="173" t="s">
        <v>37</v>
      </c>
      <c r="S28" s="401">
        <v>0</v>
      </c>
      <c r="T28" s="179" t="s">
        <v>460</v>
      </c>
      <c r="U28" s="400">
        <v>0.8</v>
      </c>
      <c r="V28" s="173" t="s">
        <v>37</v>
      </c>
      <c r="W28" s="157">
        <v>0.75</v>
      </c>
      <c r="X28" s="167" t="s">
        <v>600</v>
      </c>
      <c r="Y28" s="163">
        <v>0.8</v>
      </c>
      <c r="Z28" s="170">
        <v>0</v>
      </c>
      <c r="AA28" s="153">
        <v>0</v>
      </c>
      <c r="AB28" s="101" t="s">
        <v>802</v>
      </c>
      <c r="AC28" s="122"/>
      <c r="AD28" s="122"/>
      <c r="AE28" s="122"/>
      <c r="AF28" s="122"/>
      <c r="AG28" s="122"/>
      <c r="AH28" s="122"/>
      <c r="AI28" s="163">
        <v>0.8</v>
      </c>
      <c r="AJ28" s="196">
        <v>0.1</v>
      </c>
      <c r="AK28" s="156">
        <v>20</v>
      </c>
      <c r="AL28" s="75"/>
      <c r="AM28" s="102" t="s">
        <v>947</v>
      </c>
      <c r="AN28" s="200">
        <v>0.8</v>
      </c>
      <c r="AO28" s="205">
        <v>0.8</v>
      </c>
      <c r="AP28" s="206">
        <v>10</v>
      </c>
      <c r="AQ28" s="88"/>
      <c r="AR28" s="208" t="s">
        <v>1192</v>
      </c>
      <c r="AS28" s="200">
        <v>0.8</v>
      </c>
      <c r="AT28" s="364">
        <v>0.1</v>
      </c>
      <c r="AU28" s="150">
        <v>10</v>
      </c>
      <c r="AV28" s="174"/>
      <c r="AW28" s="287" t="s">
        <v>1607</v>
      </c>
      <c r="AX28" s="174"/>
      <c r="AY28" s="328" t="s">
        <v>1665</v>
      </c>
      <c r="AZ28" s="429">
        <v>10</v>
      </c>
    </row>
    <row r="29" spans="1:59" s="2" customFormat="1" ht="92.25" customHeight="1" x14ac:dyDescent="0.25">
      <c r="A29" s="628"/>
      <c r="B29" s="628"/>
      <c r="C29" s="618"/>
      <c r="D29" s="528" t="s">
        <v>390</v>
      </c>
      <c r="E29" s="243">
        <v>1</v>
      </c>
      <c r="F29" s="161">
        <v>1</v>
      </c>
      <c r="G29" s="161" t="s">
        <v>390</v>
      </c>
      <c r="H29" s="161" t="s">
        <v>390</v>
      </c>
      <c r="I29" s="599"/>
      <c r="J29" s="402">
        <v>0.2</v>
      </c>
      <c r="K29" s="182">
        <v>0</v>
      </c>
      <c r="L29" s="295">
        <f>K29/J29*100</f>
        <v>0</v>
      </c>
      <c r="M29" s="635">
        <v>84972000</v>
      </c>
      <c r="N29" s="635">
        <v>33362000</v>
      </c>
      <c r="O29" s="622">
        <f>N29/M29</f>
        <v>0.39262345243138919</v>
      </c>
      <c r="P29" s="190" t="s">
        <v>689</v>
      </c>
      <c r="Q29" s="161">
        <v>0.5</v>
      </c>
      <c r="R29" s="173">
        <v>0.5</v>
      </c>
      <c r="S29" s="467">
        <f>R29/Q29</f>
        <v>1</v>
      </c>
      <c r="T29" s="160" t="s">
        <v>549</v>
      </c>
      <c r="U29" s="161">
        <v>0.8</v>
      </c>
      <c r="V29" s="173">
        <v>0.8</v>
      </c>
      <c r="W29" s="157">
        <v>1</v>
      </c>
      <c r="X29" s="167" t="s">
        <v>600</v>
      </c>
      <c r="Y29" s="164">
        <v>1</v>
      </c>
      <c r="Z29" s="162">
        <v>1</v>
      </c>
      <c r="AA29" s="153">
        <v>100</v>
      </c>
      <c r="AB29" s="392" t="s">
        <v>803</v>
      </c>
      <c r="AC29" s="131" t="s">
        <v>1366</v>
      </c>
      <c r="AD29" s="123" t="s">
        <v>1374</v>
      </c>
      <c r="AE29" s="124" t="s">
        <v>1375</v>
      </c>
      <c r="AF29" s="125" t="s">
        <v>1399</v>
      </c>
      <c r="AG29" s="125" t="s">
        <v>1400</v>
      </c>
      <c r="AH29" s="124">
        <v>1</v>
      </c>
      <c r="AI29" s="164">
        <v>1</v>
      </c>
      <c r="AJ29" s="155">
        <v>1</v>
      </c>
      <c r="AK29" s="156">
        <v>100</v>
      </c>
      <c r="AL29" s="74" t="s">
        <v>1080</v>
      </c>
      <c r="AM29" s="98" t="s">
        <v>948</v>
      </c>
      <c r="AN29" s="201">
        <v>1</v>
      </c>
      <c r="AO29" s="205">
        <v>0.01</v>
      </c>
      <c r="AP29" s="206">
        <v>100</v>
      </c>
      <c r="AQ29" s="208"/>
      <c r="AR29" s="208" t="s">
        <v>1193</v>
      </c>
      <c r="AS29" s="201">
        <v>1</v>
      </c>
      <c r="AT29" s="323">
        <v>1</v>
      </c>
      <c r="AU29" s="150">
        <v>100</v>
      </c>
      <c r="AV29" s="174"/>
      <c r="AW29" s="278" t="s">
        <v>1607</v>
      </c>
      <c r="AX29" s="174"/>
      <c r="AY29" s="499" t="s">
        <v>1768</v>
      </c>
      <c r="AZ29" s="429">
        <v>100</v>
      </c>
    </row>
    <row r="30" spans="1:59" s="2" customFormat="1" ht="112.9" customHeight="1" x14ac:dyDescent="0.25">
      <c r="A30" s="628"/>
      <c r="B30" s="246" t="s">
        <v>389</v>
      </c>
      <c r="C30" s="177" t="s">
        <v>388</v>
      </c>
      <c r="D30" s="528" t="s">
        <v>387</v>
      </c>
      <c r="E30" s="243">
        <v>1</v>
      </c>
      <c r="F30" s="161">
        <v>1</v>
      </c>
      <c r="G30" s="161" t="s">
        <v>386</v>
      </c>
      <c r="H30" s="161" t="s">
        <v>385</v>
      </c>
      <c r="I30" s="161" t="s">
        <v>384</v>
      </c>
      <c r="J30" s="402">
        <v>0.2</v>
      </c>
      <c r="K30" s="182">
        <v>0</v>
      </c>
      <c r="L30" s="295">
        <f>K30/J30*100</f>
        <v>0</v>
      </c>
      <c r="M30" s="635"/>
      <c r="N30" s="635"/>
      <c r="O30" s="622"/>
      <c r="P30" s="190" t="s">
        <v>689</v>
      </c>
      <c r="Q30" s="174">
        <v>0.5</v>
      </c>
      <c r="R30" s="173" t="s">
        <v>37</v>
      </c>
      <c r="S30" s="308">
        <v>0</v>
      </c>
      <c r="T30" s="160" t="s">
        <v>550</v>
      </c>
      <c r="U30" s="174">
        <v>0.8</v>
      </c>
      <c r="V30" s="173" t="s">
        <v>37</v>
      </c>
      <c r="W30" s="157">
        <v>0</v>
      </c>
      <c r="X30" s="167" t="s">
        <v>601</v>
      </c>
      <c r="Y30" s="164">
        <v>1</v>
      </c>
      <c r="Z30" s="162">
        <v>1</v>
      </c>
      <c r="AA30" s="153">
        <v>100</v>
      </c>
      <c r="AB30" s="99" t="s">
        <v>804</v>
      </c>
      <c r="AC30" s="131" t="s">
        <v>1366</v>
      </c>
      <c r="AD30" s="127" t="s">
        <v>1396</v>
      </c>
      <c r="AE30" s="124">
        <v>1202004</v>
      </c>
      <c r="AF30" s="124" t="s">
        <v>1397</v>
      </c>
      <c r="AG30" s="124" t="s">
        <v>1398</v>
      </c>
      <c r="AH30" s="127">
        <v>12</v>
      </c>
      <c r="AI30" s="164">
        <v>1</v>
      </c>
      <c r="AJ30" s="155">
        <v>1</v>
      </c>
      <c r="AK30" s="156">
        <v>100</v>
      </c>
      <c r="AL30" s="74" t="s">
        <v>1081</v>
      </c>
      <c r="AM30" s="392" t="s">
        <v>949</v>
      </c>
      <c r="AN30" s="201">
        <v>1</v>
      </c>
      <c r="AO30" s="204">
        <v>1</v>
      </c>
      <c r="AP30" s="206">
        <v>100</v>
      </c>
      <c r="AQ30" s="208"/>
      <c r="AR30" s="501" t="s">
        <v>1194</v>
      </c>
      <c r="AS30" s="201">
        <v>1</v>
      </c>
      <c r="AT30" s="323">
        <v>1</v>
      </c>
      <c r="AU30" s="531">
        <v>100</v>
      </c>
      <c r="AV30" s="174"/>
      <c r="AW30" s="270"/>
      <c r="AX30" s="174"/>
      <c r="AY30" s="267" t="s">
        <v>1801</v>
      </c>
      <c r="AZ30" s="429">
        <v>100</v>
      </c>
      <c r="BC30" s="523"/>
    </row>
    <row r="31" spans="1:59" s="2" customFormat="1" ht="198" customHeight="1" x14ac:dyDescent="0.25">
      <c r="A31" s="628"/>
      <c r="B31" s="628" t="s">
        <v>383</v>
      </c>
      <c r="C31" s="618" t="s">
        <v>382</v>
      </c>
      <c r="D31" s="528" t="s">
        <v>381</v>
      </c>
      <c r="E31" s="243" t="s">
        <v>1323</v>
      </c>
      <c r="F31" s="161" t="s">
        <v>302</v>
      </c>
      <c r="G31" s="161" t="s">
        <v>380</v>
      </c>
      <c r="H31" s="161" t="s">
        <v>379</v>
      </c>
      <c r="I31" s="550" t="s">
        <v>378</v>
      </c>
      <c r="J31" s="394" t="s">
        <v>1702</v>
      </c>
      <c r="K31" s="182">
        <v>0.2</v>
      </c>
      <c r="L31" s="295">
        <v>100</v>
      </c>
      <c r="M31" s="635"/>
      <c r="N31" s="635"/>
      <c r="O31" s="622"/>
      <c r="P31" s="190" t="s">
        <v>695</v>
      </c>
      <c r="Q31" s="394" t="s">
        <v>512</v>
      </c>
      <c r="R31" s="173">
        <v>0</v>
      </c>
      <c r="S31" s="310">
        <v>0</v>
      </c>
      <c r="T31" s="160" t="s">
        <v>551</v>
      </c>
      <c r="U31" s="394" t="s">
        <v>1703</v>
      </c>
      <c r="V31" s="394">
        <v>0</v>
      </c>
      <c r="W31" s="157">
        <v>1</v>
      </c>
      <c r="X31" s="167" t="s">
        <v>602</v>
      </c>
      <c r="Y31" s="164" t="s">
        <v>302</v>
      </c>
      <c r="Z31" s="162" t="s">
        <v>778</v>
      </c>
      <c r="AA31" s="153">
        <v>72</v>
      </c>
      <c r="AB31" s="99" t="s">
        <v>805</v>
      </c>
      <c r="AC31" s="123" t="s">
        <v>1366</v>
      </c>
      <c r="AD31" s="128" t="s">
        <v>1401</v>
      </c>
      <c r="AE31" s="126">
        <v>4102022</v>
      </c>
      <c r="AF31" s="123" t="s">
        <v>1402</v>
      </c>
      <c r="AG31" s="128" t="s">
        <v>1403</v>
      </c>
      <c r="AH31" s="127">
        <v>12</v>
      </c>
      <c r="AI31" s="164" t="s">
        <v>302</v>
      </c>
      <c r="AJ31" s="155" t="s">
        <v>1108</v>
      </c>
      <c r="AK31" s="156">
        <v>52</v>
      </c>
      <c r="AL31" s="74" t="s">
        <v>1082</v>
      </c>
      <c r="AM31" s="98" t="s">
        <v>950</v>
      </c>
      <c r="AN31" s="201" t="s">
        <v>1108</v>
      </c>
      <c r="AO31" s="86">
        <v>8.0000000000000002E-3</v>
      </c>
      <c r="AP31" s="206">
        <v>80</v>
      </c>
      <c r="AQ31" s="208" t="s">
        <v>1160</v>
      </c>
      <c r="AR31" s="208" t="s">
        <v>1195</v>
      </c>
      <c r="AS31" s="201">
        <v>224.5</v>
      </c>
      <c r="AT31" s="323">
        <v>377</v>
      </c>
      <c r="AU31" s="150">
        <v>0</v>
      </c>
      <c r="AV31" s="116" t="s">
        <v>1340</v>
      </c>
      <c r="AW31" s="286" t="s">
        <v>1635</v>
      </c>
      <c r="AX31" s="174"/>
      <c r="AY31" s="505" t="s">
        <v>1769</v>
      </c>
      <c r="AZ31" s="429">
        <v>0</v>
      </c>
    </row>
    <row r="32" spans="1:59" s="2" customFormat="1" ht="87" customHeight="1" x14ac:dyDescent="0.25">
      <c r="A32" s="628"/>
      <c r="B32" s="628"/>
      <c r="C32" s="618"/>
      <c r="D32" s="264" t="s">
        <v>1573</v>
      </c>
      <c r="E32" s="265" t="s">
        <v>1322</v>
      </c>
      <c r="F32" s="264">
        <v>1</v>
      </c>
      <c r="G32" s="264" t="s">
        <v>377</v>
      </c>
      <c r="H32" s="264" t="s">
        <v>376</v>
      </c>
      <c r="I32" s="550"/>
      <c r="J32" s="402">
        <v>0.1</v>
      </c>
      <c r="K32" s="182">
        <v>0.1</v>
      </c>
      <c r="L32" s="294">
        <f>K32/J32*100</f>
        <v>100</v>
      </c>
      <c r="M32" s="635"/>
      <c r="N32" s="635"/>
      <c r="O32" s="622"/>
      <c r="P32" s="191" t="s">
        <v>696</v>
      </c>
      <c r="Q32" s="417">
        <v>0.2</v>
      </c>
      <c r="R32" s="423">
        <v>0.2</v>
      </c>
      <c r="S32" s="310">
        <f t="shared" ref="S32" si="2">R32/Q32*1</f>
        <v>1</v>
      </c>
      <c r="T32" s="160" t="s">
        <v>461</v>
      </c>
      <c r="U32" s="174">
        <v>0.4</v>
      </c>
      <c r="V32" s="173">
        <v>0</v>
      </c>
      <c r="W32" s="157">
        <v>0</v>
      </c>
      <c r="X32" s="167"/>
      <c r="Y32" s="419">
        <v>0.4</v>
      </c>
      <c r="Z32" s="422">
        <v>0.4</v>
      </c>
      <c r="AA32" s="153">
        <v>54</v>
      </c>
      <c r="AB32" s="99" t="s">
        <v>806</v>
      </c>
      <c r="AC32" s="123" t="s">
        <v>1366</v>
      </c>
      <c r="AD32" s="124" t="s">
        <v>1375</v>
      </c>
      <c r="AE32" s="125" t="s">
        <v>1400</v>
      </c>
      <c r="AF32" s="125" t="s">
        <v>1399</v>
      </c>
      <c r="AG32" s="125" t="s">
        <v>1400</v>
      </c>
      <c r="AH32" s="124">
        <v>1</v>
      </c>
      <c r="AI32" s="419">
        <v>0.5</v>
      </c>
      <c r="AJ32" s="420">
        <v>0.5</v>
      </c>
      <c r="AK32" s="156">
        <v>50</v>
      </c>
      <c r="AL32" s="74" t="s">
        <v>1083</v>
      </c>
      <c r="AM32" s="98" t="s">
        <v>951</v>
      </c>
      <c r="AN32" s="201" t="s">
        <v>75</v>
      </c>
      <c r="AO32" s="86">
        <v>6.0000000000000001E-3</v>
      </c>
      <c r="AP32" s="206">
        <v>100</v>
      </c>
      <c r="AQ32" s="208"/>
      <c r="AR32" s="208" t="s">
        <v>1196</v>
      </c>
      <c r="AS32" s="201" t="s">
        <v>1322</v>
      </c>
      <c r="AT32" s="323">
        <v>1</v>
      </c>
      <c r="AU32" s="150">
        <v>110</v>
      </c>
      <c r="AV32" s="174"/>
      <c r="AW32" s="152"/>
      <c r="AX32" s="174"/>
      <c r="AY32" s="482" t="s">
        <v>1725</v>
      </c>
      <c r="AZ32" s="429">
        <v>110</v>
      </c>
    </row>
    <row r="33" spans="1:55" s="2" customFormat="1" ht="147" customHeight="1" x14ac:dyDescent="0.25">
      <c r="A33" s="628"/>
      <c r="B33" s="628"/>
      <c r="C33" s="618" t="s">
        <v>375</v>
      </c>
      <c r="D33" s="528" t="s">
        <v>1575</v>
      </c>
      <c r="E33" s="243">
        <v>12</v>
      </c>
      <c r="F33" s="161">
        <v>12</v>
      </c>
      <c r="G33" s="161" t="s">
        <v>374</v>
      </c>
      <c r="H33" s="161" t="s">
        <v>373</v>
      </c>
      <c r="I33" s="550" t="s">
        <v>372</v>
      </c>
      <c r="J33" s="402">
        <v>2</v>
      </c>
      <c r="K33" s="182">
        <v>0</v>
      </c>
      <c r="L33" s="295">
        <f>K33/J33*100</f>
        <v>0</v>
      </c>
      <c r="M33" s="635">
        <v>4175550</v>
      </c>
      <c r="N33" s="635">
        <v>4175550</v>
      </c>
      <c r="O33" s="622">
        <f>N33/M33</f>
        <v>1</v>
      </c>
      <c r="P33" s="190" t="s">
        <v>697</v>
      </c>
      <c r="Q33" s="174">
        <v>6</v>
      </c>
      <c r="R33" s="173">
        <v>6</v>
      </c>
      <c r="S33" s="310">
        <v>100</v>
      </c>
      <c r="T33" s="160" t="s">
        <v>462</v>
      </c>
      <c r="U33" s="174">
        <v>8</v>
      </c>
      <c r="V33" s="173">
        <v>0</v>
      </c>
      <c r="W33" s="157">
        <v>0</v>
      </c>
      <c r="X33" s="167"/>
      <c r="Y33" s="164">
        <v>10</v>
      </c>
      <c r="Z33" s="162">
        <v>10</v>
      </c>
      <c r="AA33" s="153">
        <v>100</v>
      </c>
      <c r="AB33" s="99" t="s">
        <v>807</v>
      </c>
      <c r="AC33" s="128" t="s">
        <v>1366</v>
      </c>
      <c r="AD33" s="123" t="s">
        <v>1404</v>
      </c>
      <c r="AE33" s="124">
        <v>1203002</v>
      </c>
      <c r="AF33" s="125" t="s">
        <v>1405</v>
      </c>
      <c r="AG33" s="125" t="s">
        <v>1406</v>
      </c>
      <c r="AH33" s="127">
        <v>150</v>
      </c>
      <c r="AI33" s="164">
        <v>12</v>
      </c>
      <c r="AJ33" s="155">
        <v>12</v>
      </c>
      <c r="AK33" s="156">
        <v>100</v>
      </c>
      <c r="AL33" s="74" t="s">
        <v>1084</v>
      </c>
      <c r="AM33" s="416" t="s">
        <v>952</v>
      </c>
      <c r="AN33" s="201">
        <v>12</v>
      </c>
      <c r="AO33" s="204">
        <v>12</v>
      </c>
      <c r="AP33" s="206">
        <v>100</v>
      </c>
      <c r="AQ33" s="208"/>
      <c r="AR33" s="208" t="s">
        <v>1197</v>
      </c>
      <c r="AS33" s="201">
        <v>12</v>
      </c>
      <c r="AT33" s="370">
        <v>12</v>
      </c>
      <c r="AU33" s="150">
        <v>100</v>
      </c>
      <c r="AV33" s="174"/>
      <c r="AW33" s="274" t="s">
        <v>1603</v>
      </c>
      <c r="AX33" s="174"/>
      <c r="AY33" s="288" t="s">
        <v>1666</v>
      </c>
      <c r="AZ33" s="429">
        <v>100</v>
      </c>
    </row>
    <row r="34" spans="1:55" s="2" customFormat="1" ht="104.25" customHeight="1" x14ac:dyDescent="0.25">
      <c r="A34" s="628"/>
      <c r="B34" s="628"/>
      <c r="C34" s="618"/>
      <c r="D34" s="495" t="s">
        <v>1574</v>
      </c>
      <c r="E34" s="243">
        <v>1</v>
      </c>
      <c r="F34" s="161">
        <v>1</v>
      </c>
      <c r="G34" s="161" t="s">
        <v>371</v>
      </c>
      <c r="H34" s="161" t="s">
        <v>370</v>
      </c>
      <c r="I34" s="550"/>
      <c r="J34" s="402">
        <v>0.1</v>
      </c>
      <c r="K34" s="182">
        <v>0</v>
      </c>
      <c r="L34" s="295">
        <v>0</v>
      </c>
      <c r="M34" s="635"/>
      <c r="N34" s="635"/>
      <c r="O34" s="622"/>
      <c r="P34" s="190" t="s">
        <v>698</v>
      </c>
      <c r="Q34" s="174">
        <v>0.4</v>
      </c>
      <c r="R34" s="173" t="s">
        <v>37</v>
      </c>
      <c r="S34" s="311">
        <v>0</v>
      </c>
      <c r="T34" s="160" t="s">
        <v>552</v>
      </c>
      <c r="U34" s="174">
        <v>8</v>
      </c>
      <c r="V34" s="173" t="s">
        <v>37</v>
      </c>
      <c r="W34" s="157">
        <v>0</v>
      </c>
      <c r="X34" s="426" t="s">
        <v>603</v>
      </c>
      <c r="Y34" s="164">
        <v>1</v>
      </c>
      <c r="Z34" s="162">
        <v>1</v>
      </c>
      <c r="AA34" s="153">
        <v>1</v>
      </c>
      <c r="AB34" s="99" t="s">
        <v>808</v>
      </c>
      <c r="AC34" s="128" t="s">
        <v>1366</v>
      </c>
      <c r="AD34" s="123" t="s">
        <v>1407</v>
      </c>
      <c r="AE34" s="127">
        <v>1903028</v>
      </c>
      <c r="AF34" s="123" t="s">
        <v>1408</v>
      </c>
      <c r="AG34" s="123" t="s">
        <v>1409</v>
      </c>
      <c r="AH34" s="127">
        <v>250</v>
      </c>
      <c r="AI34" s="164">
        <v>1</v>
      </c>
      <c r="AJ34" s="155">
        <v>1</v>
      </c>
      <c r="AK34" s="156">
        <v>100</v>
      </c>
      <c r="AL34" s="74" t="s">
        <v>1085</v>
      </c>
      <c r="AM34" s="416" t="s">
        <v>953</v>
      </c>
      <c r="AN34" s="201">
        <v>1</v>
      </c>
      <c r="AO34" s="204">
        <v>1</v>
      </c>
      <c r="AP34" s="206">
        <v>100</v>
      </c>
      <c r="AQ34" s="208" t="s">
        <v>1161</v>
      </c>
      <c r="AR34" s="208" t="s">
        <v>1198</v>
      </c>
      <c r="AS34" s="201">
        <v>1</v>
      </c>
      <c r="AT34" s="323">
        <v>1</v>
      </c>
      <c r="AU34" s="150">
        <v>100</v>
      </c>
      <c r="AV34" s="174"/>
      <c r="AW34" s="286"/>
      <c r="AX34" s="174">
        <v>100</v>
      </c>
      <c r="AY34" s="418" t="s">
        <v>1667</v>
      </c>
      <c r="AZ34" s="429">
        <v>100</v>
      </c>
    </row>
    <row r="35" spans="1:55" s="2" customFormat="1" ht="132.6" customHeight="1" x14ac:dyDescent="0.25">
      <c r="A35" s="628"/>
      <c r="B35" s="628" t="s">
        <v>369</v>
      </c>
      <c r="C35" s="618" t="s">
        <v>368</v>
      </c>
      <c r="D35" s="528" t="s">
        <v>367</v>
      </c>
      <c r="E35" s="243">
        <v>1</v>
      </c>
      <c r="F35" s="161">
        <v>1</v>
      </c>
      <c r="G35" s="161" t="s">
        <v>366</v>
      </c>
      <c r="H35" s="161" t="s">
        <v>365</v>
      </c>
      <c r="I35" s="550" t="s">
        <v>364</v>
      </c>
      <c r="J35" s="402">
        <v>0.1</v>
      </c>
      <c r="K35" s="182">
        <v>0</v>
      </c>
      <c r="L35" s="297">
        <f>K35/J35*100</f>
        <v>0</v>
      </c>
      <c r="M35" s="654">
        <v>66681833</v>
      </c>
      <c r="N35" s="635">
        <v>66681833</v>
      </c>
      <c r="O35" s="622">
        <f>N35/M35</f>
        <v>1</v>
      </c>
      <c r="P35" s="53" t="s">
        <v>699</v>
      </c>
      <c r="Q35" s="174">
        <v>0.4</v>
      </c>
      <c r="R35" s="173">
        <v>0.2</v>
      </c>
      <c r="S35" s="307">
        <f>R35/Q35</f>
        <v>0.5</v>
      </c>
      <c r="T35" s="160" t="s">
        <v>515</v>
      </c>
      <c r="U35" s="174">
        <v>0.4</v>
      </c>
      <c r="V35" s="173">
        <v>0.2</v>
      </c>
      <c r="W35" s="157">
        <v>0.75</v>
      </c>
      <c r="X35" s="50"/>
      <c r="Y35" s="164">
        <v>1</v>
      </c>
      <c r="Z35" s="162">
        <v>1</v>
      </c>
      <c r="AA35" s="153">
        <v>70</v>
      </c>
      <c r="AB35" s="99" t="s">
        <v>809</v>
      </c>
      <c r="AC35" s="122"/>
      <c r="AD35" s="122"/>
      <c r="AE35" s="122"/>
      <c r="AF35" s="122"/>
      <c r="AG35" s="122"/>
      <c r="AH35" s="122"/>
      <c r="AI35" s="164">
        <v>1</v>
      </c>
      <c r="AJ35" s="155">
        <v>1</v>
      </c>
      <c r="AK35" s="156">
        <v>83</v>
      </c>
      <c r="AL35" s="74"/>
      <c r="AM35" s="98" t="s">
        <v>954</v>
      </c>
      <c r="AN35" s="201">
        <v>1</v>
      </c>
      <c r="AO35" s="204" t="s">
        <v>1117</v>
      </c>
      <c r="AP35" s="206">
        <v>72</v>
      </c>
      <c r="AQ35" s="208"/>
      <c r="AR35" s="208" t="s">
        <v>1199</v>
      </c>
      <c r="AS35" s="201">
        <v>1</v>
      </c>
      <c r="AT35" s="323">
        <v>1</v>
      </c>
      <c r="AU35" s="150">
        <v>100</v>
      </c>
      <c r="AV35" s="152" t="s">
        <v>1330</v>
      </c>
      <c r="AW35" s="278" t="s">
        <v>1610</v>
      </c>
      <c r="AX35" s="174">
        <v>100</v>
      </c>
      <c r="AY35" s="475" t="s">
        <v>1714</v>
      </c>
      <c r="AZ35" s="429">
        <v>100</v>
      </c>
    </row>
    <row r="36" spans="1:55" s="2" customFormat="1" ht="118.15" customHeight="1" x14ac:dyDescent="0.25">
      <c r="A36" s="628"/>
      <c r="B36" s="628"/>
      <c r="C36" s="618"/>
      <c r="D36" s="496" t="s">
        <v>1584</v>
      </c>
      <c r="E36" s="243">
        <v>1</v>
      </c>
      <c r="F36" s="161">
        <v>1</v>
      </c>
      <c r="G36" s="161" t="s">
        <v>363</v>
      </c>
      <c r="H36" s="161" t="s">
        <v>362</v>
      </c>
      <c r="I36" s="550"/>
      <c r="J36" s="402">
        <v>1</v>
      </c>
      <c r="K36" s="181">
        <v>0.5</v>
      </c>
      <c r="L36" s="297">
        <f>K36/J36*100</f>
        <v>50</v>
      </c>
      <c r="M36" s="654"/>
      <c r="N36" s="635"/>
      <c r="O36" s="622"/>
      <c r="P36" s="53" t="s">
        <v>700</v>
      </c>
      <c r="Q36" s="12">
        <v>0.4</v>
      </c>
      <c r="R36" s="173">
        <v>0.4</v>
      </c>
      <c r="S36" s="305">
        <v>100</v>
      </c>
      <c r="T36" s="160" t="s">
        <v>557</v>
      </c>
      <c r="U36" s="12">
        <v>0.8</v>
      </c>
      <c r="V36" s="173">
        <v>0.8</v>
      </c>
      <c r="W36" s="157">
        <v>1</v>
      </c>
      <c r="X36" s="167" t="s">
        <v>604</v>
      </c>
      <c r="Y36" s="164">
        <v>1</v>
      </c>
      <c r="Z36" s="162">
        <v>1</v>
      </c>
      <c r="AA36" s="153">
        <v>64</v>
      </c>
      <c r="AB36" s="416" t="s">
        <v>810</v>
      </c>
      <c r="AC36" s="128" t="s">
        <v>1366</v>
      </c>
      <c r="AD36" s="123" t="s">
        <v>1410</v>
      </c>
      <c r="AE36" s="126" t="s">
        <v>1411</v>
      </c>
      <c r="AF36" s="123" t="s">
        <v>1412</v>
      </c>
      <c r="AG36" s="123" t="s">
        <v>1413</v>
      </c>
      <c r="AH36" s="127">
        <v>48</v>
      </c>
      <c r="AI36" s="164">
        <v>1</v>
      </c>
      <c r="AJ36" s="155">
        <v>1</v>
      </c>
      <c r="AK36" s="156">
        <v>82</v>
      </c>
      <c r="AL36" s="74" t="s">
        <v>1086</v>
      </c>
      <c r="AM36" s="98" t="s">
        <v>955</v>
      </c>
      <c r="AN36" s="201">
        <v>1</v>
      </c>
      <c r="AO36" s="204">
        <v>1</v>
      </c>
      <c r="AP36" s="206">
        <v>100</v>
      </c>
      <c r="AQ36" s="208"/>
      <c r="AR36" s="208" t="s">
        <v>1200</v>
      </c>
      <c r="AS36" s="201">
        <v>1</v>
      </c>
      <c r="AT36" s="323">
        <v>1</v>
      </c>
      <c r="AU36" s="150">
        <v>100</v>
      </c>
      <c r="AV36" s="152" t="s">
        <v>1331</v>
      </c>
      <c r="AW36" s="278" t="s">
        <v>1609</v>
      </c>
      <c r="AX36" s="174">
        <v>100</v>
      </c>
      <c r="AY36" s="418" t="s">
        <v>1668</v>
      </c>
      <c r="AZ36" s="429">
        <v>100</v>
      </c>
    </row>
    <row r="37" spans="1:55" s="2" customFormat="1" ht="117.75" customHeight="1" x14ac:dyDescent="0.25">
      <c r="A37" s="628"/>
      <c r="B37" s="628" t="s">
        <v>361</v>
      </c>
      <c r="C37" s="618" t="s">
        <v>360</v>
      </c>
      <c r="D37" s="528" t="s">
        <v>359</v>
      </c>
      <c r="E37" s="243">
        <v>1</v>
      </c>
      <c r="F37" s="161">
        <v>1</v>
      </c>
      <c r="G37" s="161" t="s">
        <v>346</v>
      </c>
      <c r="H37" s="161" t="s">
        <v>357</v>
      </c>
      <c r="I37" s="550" t="s">
        <v>338</v>
      </c>
      <c r="J37" s="402">
        <v>0.1</v>
      </c>
      <c r="K37" s="182">
        <v>0</v>
      </c>
      <c r="L37" s="295">
        <v>0</v>
      </c>
      <c r="M37" s="654"/>
      <c r="N37" s="635"/>
      <c r="O37" s="622"/>
      <c r="P37" s="53" t="s">
        <v>701</v>
      </c>
      <c r="Q37" s="12">
        <v>0.4</v>
      </c>
      <c r="R37" s="173">
        <v>0.4</v>
      </c>
      <c r="S37" s="305">
        <v>100</v>
      </c>
      <c r="T37" s="160" t="s">
        <v>558</v>
      </c>
      <c r="U37" s="12">
        <v>0.8</v>
      </c>
      <c r="V37" s="173">
        <v>0.8</v>
      </c>
      <c r="W37" s="157">
        <v>1</v>
      </c>
      <c r="X37" s="167" t="s">
        <v>605</v>
      </c>
      <c r="Y37" s="164">
        <v>1</v>
      </c>
      <c r="Z37" s="162">
        <v>1</v>
      </c>
      <c r="AA37" s="153">
        <v>100</v>
      </c>
      <c r="AB37" s="99" t="s">
        <v>811</v>
      </c>
      <c r="AC37" s="128" t="s">
        <v>1366</v>
      </c>
      <c r="AD37" s="123" t="s">
        <v>1414</v>
      </c>
      <c r="AE37" s="127" t="s">
        <v>1415</v>
      </c>
      <c r="AF37" s="123" t="s">
        <v>1416</v>
      </c>
      <c r="AG37" s="123" t="s">
        <v>1417</v>
      </c>
      <c r="AH37" s="127">
        <v>10</v>
      </c>
      <c r="AI37" s="164">
        <v>1</v>
      </c>
      <c r="AJ37" s="155">
        <v>1</v>
      </c>
      <c r="AK37" s="156">
        <v>100</v>
      </c>
      <c r="AL37" s="74" t="s">
        <v>1083</v>
      </c>
      <c r="AM37" s="98" t="s">
        <v>956</v>
      </c>
      <c r="AN37" s="201">
        <v>1</v>
      </c>
      <c r="AO37" s="204">
        <v>1</v>
      </c>
      <c r="AP37" s="206">
        <v>100</v>
      </c>
      <c r="AQ37" s="208"/>
      <c r="AR37" s="208" t="s">
        <v>1200</v>
      </c>
      <c r="AS37" s="201">
        <v>1</v>
      </c>
      <c r="AT37" s="323">
        <v>1</v>
      </c>
      <c r="AU37" s="150">
        <v>100</v>
      </c>
      <c r="AV37" s="152" t="s">
        <v>1332</v>
      </c>
      <c r="AW37" s="286" t="s">
        <v>1636</v>
      </c>
      <c r="AX37" s="174">
        <v>100</v>
      </c>
      <c r="AY37" s="475" t="s">
        <v>1669</v>
      </c>
      <c r="AZ37" s="429">
        <v>100</v>
      </c>
    </row>
    <row r="38" spans="1:55" s="2" customFormat="1" ht="93" customHeight="1" x14ac:dyDescent="0.25">
      <c r="A38" s="628"/>
      <c r="B38" s="628"/>
      <c r="C38" s="618"/>
      <c r="D38" s="596" t="s">
        <v>356</v>
      </c>
      <c r="E38" s="557">
        <v>0.65</v>
      </c>
      <c r="F38" s="599">
        <v>0.8</v>
      </c>
      <c r="G38" s="599" t="s">
        <v>346</v>
      </c>
      <c r="H38" s="161" t="s">
        <v>355</v>
      </c>
      <c r="I38" s="550"/>
      <c r="J38" s="632">
        <v>6</v>
      </c>
      <c r="K38" s="650">
        <v>0</v>
      </c>
      <c r="L38" s="655">
        <f>K38/J38*100</f>
        <v>0</v>
      </c>
      <c r="M38" s="654"/>
      <c r="N38" s="635"/>
      <c r="O38" s="622"/>
      <c r="P38" s="681" t="s">
        <v>702</v>
      </c>
      <c r="Q38" s="619">
        <v>0.1</v>
      </c>
      <c r="R38" s="609">
        <v>0.1</v>
      </c>
      <c r="S38" s="641">
        <v>100</v>
      </c>
      <c r="T38" s="598" t="s">
        <v>568</v>
      </c>
      <c r="U38" s="619">
        <v>0.2</v>
      </c>
      <c r="V38" s="609">
        <v>0.2</v>
      </c>
      <c r="W38" s="594">
        <v>1</v>
      </c>
      <c r="X38" s="167" t="s">
        <v>606</v>
      </c>
      <c r="Y38" s="593">
        <v>0.4</v>
      </c>
      <c r="Z38" s="613">
        <v>0.4</v>
      </c>
      <c r="AA38" s="582">
        <v>77</v>
      </c>
      <c r="AB38" s="99" t="s">
        <v>812</v>
      </c>
      <c r="AC38" s="128" t="s">
        <v>1366</v>
      </c>
      <c r="AD38" s="123" t="s">
        <v>1407</v>
      </c>
      <c r="AE38" s="127">
        <v>1903023</v>
      </c>
      <c r="AF38" s="123" t="s">
        <v>1418</v>
      </c>
      <c r="AG38" s="123" t="s">
        <v>1419</v>
      </c>
      <c r="AH38" s="127">
        <v>12</v>
      </c>
      <c r="AI38" s="593">
        <v>0.42</v>
      </c>
      <c r="AJ38" s="691">
        <v>0.42</v>
      </c>
      <c r="AK38" s="591">
        <v>100</v>
      </c>
      <c r="AL38" s="74"/>
      <c r="AM38" s="98" t="s">
        <v>957</v>
      </c>
      <c r="AN38" s="557">
        <v>0.52</v>
      </c>
      <c r="AO38" s="576">
        <v>0.55000000000000004</v>
      </c>
      <c r="AP38" s="701">
        <v>100</v>
      </c>
      <c r="AQ38" s="208"/>
      <c r="AR38" s="208" t="s">
        <v>1201</v>
      </c>
      <c r="AS38" s="557">
        <v>0.65</v>
      </c>
      <c r="AT38" s="576">
        <v>0.65</v>
      </c>
      <c r="AU38" s="553">
        <v>100</v>
      </c>
      <c r="AV38" s="535"/>
      <c r="AW38" s="542"/>
      <c r="AX38" s="535">
        <v>0</v>
      </c>
      <c r="AY38" s="540" t="s">
        <v>1689</v>
      </c>
      <c r="AZ38" s="536">
        <v>100</v>
      </c>
    </row>
    <row r="39" spans="1:55" s="2" customFormat="1" ht="77.25" customHeight="1" x14ac:dyDescent="0.25">
      <c r="A39" s="628"/>
      <c r="B39" s="628"/>
      <c r="C39" s="618"/>
      <c r="D39" s="596"/>
      <c r="E39" s="557"/>
      <c r="F39" s="599"/>
      <c r="G39" s="599"/>
      <c r="H39" s="161" t="s">
        <v>354</v>
      </c>
      <c r="I39" s="550"/>
      <c r="J39" s="632"/>
      <c r="K39" s="650"/>
      <c r="L39" s="656"/>
      <c r="M39" s="635">
        <v>58890000</v>
      </c>
      <c r="N39" s="635">
        <v>49832143</v>
      </c>
      <c r="O39" s="622">
        <f>N39/M39</f>
        <v>0.84619023603328236</v>
      </c>
      <c r="P39" s="681"/>
      <c r="Q39" s="619"/>
      <c r="R39" s="609"/>
      <c r="S39" s="641"/>
      <c r="T39" s="598"/>
      <c r="U39" s="619"/>
      <c r="V39" s="609"/>
      <c r="W39" s="595"/>
      <c r="X39" s="167" t="s">
        <v>607</v>
      </c>
      <c r="Y39" s="593"/>
      <c r="Z39" s="613"/>
      <c r="AA39" s="582"/>
      <c r="AB39" s="99" t="s">
        <v>813</v>
      </c>
      <c r="AC39" s="122"/>
      <c r="AD39" s="122"/>
      <c r="AE39" s="122"/>
      <c r="AF39" s="122"/>
      <c r="AG39" s="122"/>
      <c r="AH39" s="122"/>
      <c r="AI39" s="593"/>
      <c r="AJ39" s="691"/>
      <c r="AK39" s="591"/>
      <c r="AL39" s="75"/>
      <c r="AM39" s="98" t="s">
        <v>958</v>
      </c>
      <c r="AN39" s="557"/>
      <c r="AO39" s="699"/>
      <c r="AP39" s="701"/>
      <c r="AQ39" s="88"/>
      <c r="AR39" s="208" t="s">
        <v>1202</v>
      </c>
      <c r="AS39" s="557"/>
      <c r="AT39" s="571"/>
      <c r="AU39" s="553"/>
      <c r="AV39" s="535"/>
      <c r="AW39" s="543"/>
      <c r="AX39" s="535"/>
      <c r="AY39" s="540"/>
      <c r="AZ39" s="536"/>
    </row>
    <row r="40" spans="1:55" s="2" customFormat="1" ht="93.75" customHeight="1" x14ac:dyDescent="0.25">
      <c r="A40" s="628"/>
      <c r="B40" s="628"/>
      <c r="C40" s="618"/>
      <c r="D40" s="528" t="s">
        <v>353</v>
      </c>
      <c r="E40" s="243">
        <v>1</v>
      </c>
      <c r="F40" s="161">
        <v>1</v>
      </c>
      <c r="G40" s="161" t="s">
        <v>352</v>
      </c>
      <c r="H40" s="161" t="s">
        <v>351</v>
      </c>
      <c r="I40" s="550"/>
      <c r="J40" s="402">
        <v>1</v>
      </c>
      <c r="K40" s="182">
        <v>0.5</v>
      </c>
      <c r="L40" s="297">
        <f>K40/J40*100</f>
        <v>50</v>
      </c>
      <c r="M40" s="635"/>
      <c r="N40" s="635"/>
      <c r="O40" s="622"/>
      <c r="P40" s="190" t="s">
        <v>703</v>
      </c>
      <c r="Q40" s="174">
        <v>1</v>
      </c>
      <c r="R40" s="173">
        <v>0.5</v>
      </c>
      <c r="S40" s="425">
        <v>0.5</v>
      </c>
      <c r="T40" s="160" t="s">
        <v>553</v>
      </c>
      <c r="U40" s="174">
        <v>1</v>
      </c>
      <c r="V40" s="173">
        <v>1</v>
      </c>
      <c r="W40" s="157">
        <v>1</v>
      </c>
      <c r="X40" s="167" t="s">
        <v>608</v>
      </c>
      <c r="Y40" s="164">
        <v>1</v>
      </c>
      <c r="Z40" s="162">
        <v>1</v>
      </c>
      <c r="AA40" s="153">
        <v>75</v>
      </c>
      <c r="AB40" s="101" t="s">
        <v>814</v>
      </c>
      <c r="AC40" s="128" t="s">
        <v>1366</v>
      </c>
      <c r="AD40" s="123" t="s">
        <v>1414</v>
      </c>
      <c r="AE40" s="127" t="s">
        <v>1415</v>
      </c>
      <c r="AF40" s="123" t="s">
        <v>1416</v>
      </c>
      <c r="AG40" s="123" t="s">
        <v>1417</v>
      </c>
      <c r="AH40" s="127">
        <v>10</v>
      </c>
      <c r="AI40" s="164">
        <v>1</v>
      </c>
      <c r="AJ40" s="155">
        <v>1</v>
      </c>
      <c r="AK40" s="156">
        <v>100</v>
      </c>
      <c r="AL40" s="74" t="s">
        <v>1087</v>
      </c>
      <c r="AM40" s="102" t="s">
        <v>959</v>
      </c>
      <c r="AN40" s="201">
        <v>1</v>
      </c>
      <c r="AO40" s="204">
        <v>1</v>
      </c>
      <c r="AP40" s="206">
        <v>100</v>
      </c>
      <c r="AQ40" s="208"/>
      <c r="AR40" s="468" t="s">
        <v>1203</v>
      </c>
      <c r="AS40" s="201">
        <v>1</v>
      </c>
      <c r="AT40" s="370">
        <v>1</v>
      </c>
      <c r="AU40" s="150">
        <v>100</v>
      </c>
      <c r="AV40" s="152" t="s">
        <v>1333</v>
      </c>
      <c r="AW40" s="286" t="s">
        <v>1611</v>
      </c>
      <c r="AX40" s="174">
        <v>100</v>
      </c>
      <c r="AY40" s="288" t="s">
        <v>1679</v>
      </c>
      <c r="AZ40" s="429">
        <v>100</v>
      </c>
    </row>
    <row r="41" spans="1:55" s="2" customFormat="1" ht="90" customHeight="1" x14ac:dyDescent="0.25">
      <c r="A41" s="628" t="s">
        <v>350</v>
      </c>
      <c r="B41" s="628" t="s">
        <v>349</v>
      </c>
      <c r="C41" s="618" t="s">
        <v>348</v>
      </c>
      <c r="D41" s="642" t="s">
        <v>347</v>
      </c>
      <c r="E41" s="563">
        <v>1</v>
      </c>
      <c r="F41" s="550">
        <v>1</v>
      </c>
      <c r="G41" s="599" t="s">
        <v>346</v>
      </c>
      <c r="H41" s="185" t="s">
        <v>345</v>
      </c>
      <c r="I41" s="599" t="s">
        <v>338</v>
      </c>
      <c r="J41" s="632">
        <v>0.4</v>
      </c>
      <c r="K41" s="632">
        <v>0.4</v>
      </c>
      <c r="L41" s="655">
        <f>K41/J41*100</f>
        <v>100</v>
      </c>
      <c r="M41" s="635"/>
      <c r="N41" s="635"/>
      <c r="O41" s="622"/>
      <c r="P41" s="681" t="s">
        <v>704</v>
      </c>
      <c r="Q41" s="615">
        <v>0.6</v>
      </c>
      <c r="R41" s="616">
        <v>0.6</v>
      </c>
      <c r="S41" s="641">
        <f>R41/Q41*1</f>
        <v>1</v>
      </c>
      <c r="T41" s="598" t="s">
        <v>496</v>
      </c>
      <c r="U41" s="615">
        <v>0.6</v>
      </c>
      <c r="V41" s="616">
        <v>0.6</v>
      </c>
      <c r="W41" s="594">
        <v>0.7</v>
      </c>
      <c r="X41" s="167" t="s">
        <v>609</v>
      </c>
      <c r="Y41" s="592">
        <v>1</v>
      </c>
      <c r="Z41" s="601">
        <v>1</v>
      </c>
      <c r="AA41" s="582">
        <v>65</v>
      </c>
      <c r="AB41" s="99" t="s">
        <v>815</v>
      </c>
      <c r="AC41" s="128" t="s">
        <v>1366</v>
      </c>
      <c r="AD41" s="123" t="s">
        <v>1420</v>
      </c>
      <c r="AE41" s="127" t="s">
        <v>1375</v>
      </c>
      <c r="AF41" s="125" t="s">
        <v>1421</v>
      </c>
      <c r="AG41" s="132" t="s">
        <v>1422</v>
      </c>
      <c r="AH41" s="127">
        <v>12</v>
      </c>
      <c r="AI41" s="592">
        <v>1</v>
      </c>
      <c r="AJ41" s="590">
        <v>1</v>
      </c>
      <c r="AK41" s="591">
        <v>72</v>
      </c>
      <c r="AL41" s="75"/>
      <c r="AM41" s="98" t="s">
        <v>960</v>
      </c>
      <c r="AN41" s="563">
        <v>1</v>
      </c>
      <c r="AO41" s="700" t="s">
        <v>1118</v>
      </c>
      <c r="AP41" s="701">
        <v>62</v>
      </c>
      <c r="AQ41" s="88"/>
      <c r="AR41" s="208" t="s">
        <v>1204</v>
      </c>
      <c r="AS41" s="563">
        <v>1</v>
      </c>
      <c r="AT41" s="570">
        <v>1</v>
      </c>
      <c r="AU41" s="553">
        <v>100</v>
      </c>
      <c r="AV41" s="543" t="s">
        <v>1334</v>
      </c>
      <c r="AW41" s="558" t="s">
        <v>1637</v>
      </c>
      <c r="AX41" s="535">
        <v>100</v>
      </c>
      <c r="AY41" s="544" t="s">
        <v>1690</v>
      </c>
      <c r="AZ41" s="536">
        <v>100</v>
      </c>
    </row>
    <row r="42" spans="1:55" s="2" customFormat="1" ht="313.5" x14ac:dyDescent="0.25">
      <c r="A42" s="628"/>
      <c r="B42" s="628"/>
      <c r="C42" s="618"/>
      <c r="D42" s="550"/>
      <c r="E42" s="563"/>
      <c r="F42" s="550"/>
      <c r="G42" s="599"/>
      <c r="H42" s="161" t="s">
        <v>344</v>
      </c>
      <c r="I42" s="599"/>
      <c r="J42" s="632"/>
      <c r="K42" s="632"/>
      <c r="L42" s="656"/>
      <c r="M42" s="635"/>
      <c r="N42" s="635"/>
      <c r="O42" s="622"/>
      <c r="P42" s="681"/>
      <c r="Q42" s="615"/>
      <c r="R42" s="616"/>
      <c r="S42" s="641"/>
      <c r="T42" s="598"/>
      <c r="U42" s="615"/>
      <c r="V42" s="616"/>
      <c r="W42" s="595"/>
      <c r="X42" s="167" t="s">
        <v>610</v>
      </c>
      <c r="Y42" s="592"/>
      <c r="Z42" s="601"/>
      <c r="AA42" s="582"/>
      <c r="AB42" s="104"/>
      <c r="AC42" s="122"/>
      <c r="AD42" s="122"/>
      <c r="AE42" s="122"/>
      <c r="AF42" s="122"/>
      <c r="AG42" s="122"/>
      <c r="AH42" s="122"/>
      <c r="AI42" s="592"/>
      <c r="AJ42" s="590"/>
      <c r="AK42" s="591"/>
      <c r="AL42" s="74" t="s">
        <v>1088</v>
      </c>
      <c r="AM42" s="98" t="s">
        <v>961</v>
      </c>
      <c r="AN42" s="563"/>
      <c r="AO42" s="700"/>
      <c r="AP42" s="701"/>
      <c r="AQ42" s="208"/>
      <c r="AR42" s="208" t="s">
        <v>1205</v>
      </c>
      <c r="AS42" s="563"/>
      <c r="AT42" s="566"/>
      <c r="AU42" s="553"/>
      <c r="AV42" s="543"/>
      <c r="AW42" s="559"/>
      <c r="AX42" s="535"/>
      <c r="AY42" s="546"/>
      <c r="AZ42" s="536"/>
    </row>
    <row r="43" spans="1:55" s="2" customFormat="1" ht="145.5" customHeight="1" x14ac:dyDescent="0.25">
      <c r="A43" s="628"/>
      <c r="B43" s="628"/>
      <c r="C43" s="618" t="s">
        <v>343</v>
      </c>
      <c r="D43" s="496" t="s">
        <v>342</v>
      </c>
      <c r="E43" s="243" t="s">
        <v>1324</v>
      </c>
      <c r="F43" s="161" t="s">
        <v>341</v>
      </c>
      <c r="G43" s="599" t="s">
        <v>340</v>
      </c>
      <c r="H43" s="161" t="s">
        <v>339</v>
      </c>
      <c r="I43" s="599" t="s">
        <v>338</v>
      </c>
      <c r="J43" s="402" t="s">
        <v>705</v>
      </c>
      <c r="K43" s="52">
        <v>0.01</v>
      </c>
      <c r="L43" s="295">
        <v>0.1</v>
      </c>
      <c r="M43" s="635"/>
      <c r="N43" s="635"/>
      <c r="O43" s="622"/>
      <c r="P43" s="190" t="s">
        <v>706</v>
      </c>
      <c r="Q43" s="469">
        <v>0.02</v>
      </c>
      <c r="R43" s="173">
        <v>1</v>
      </c>
      <c r="S43" s="305">
        <f t="shared" ref="S43:S48" si="3">R43/Q43*1</f>
        <v>50</v>
      </c>
      <c r="T43" s="160" t="s">
        <v>569</v>
      </c>
      <c r="U43" s="424">
        <v>0.03</v>
      </c>
      <c r="V43" s="173">
        <v>1</v>
      </c>
      <c r="W43" s="157">
        <v>0.8</v>
      </c>
      <c r="X43" s="167" t="s">
        <v>611</v>
      </c>
      <c r="Y43" s="421">
        <v>0.04</v>
      </c>
      <c r="Z43" s="162" t="s">
        <v>779</v>
      </c>
      <c r="AA43" s="153">
        <v>60</v>
      </c>
      <c r="AB43" s="101" t="s">
        <v>816</v>
      </c>
      <c r="AC43" s="128" t="s">
        <v>1366</v>
      </c>
      <c r="AD43" s="123" t="s">
        <v>1420</v>
      </c>
      <c r="AE43" s="127" t="s">
        <v>1375</v>
      </c>
      <c r="AF43" s="125" t="s">
        <v>1421</v>
      </c>
      <c r="AG43" s="132" t="s">
        <v>1422</v>
      </c>
      <c r="AH43" s="127">
        <v>12</v>
      </c>
      <c r="AI43" s="421">
        <v>0.05</v>
      </c>
      <c r="AJ43" s="155" t="s">
        <v>1109</v>
      </c>
      <c r="AK43" s="156">
        <v>45</v>
      </c>
      <c r="AL43" s="74" t="s">
        <v>1089</v>
      </c>
      <c r="AM43" s="102" t="s">
        <v>962</v>
      </c>
      <c r="AN43" s="201" t="s">
        <v>1114</v>
      </c>
      <c r="AO43" s="205">
        <v>0.06</v>
      </c>
      <c r="AP43" s="206">
        <v>45</v>
      </c>
      <c r="AQ43" s="208"/>
      <c r="AR43" s="89" t="s">
        <v>1206</v>
      </c>
      <c r="AS43" s="201" t="s">
        <v>1324</v>
      </c>
      <c r="AT43" s="323">
        <v>7</v>
      </c>
      <c r="AU43" s="150">
        <v>100</v>
      </c>
      <c r="AV43" s="174"/>
      <c r="AW43" s="286"/>
      <c r="AX43" s="174"/>
      <c r="AY43" s="487" t="s">
        <v>1749</v>
      </c>
      <c r="AZ43" s="429">
        <v>100</v>
      </c>
    </row>
    <row r="44" spans="1:55" s="2" customFormat="1" ht="145.5" customHeight="1" x14ac:dyDescent="0.25">
      <c r="A44" s="628"/>
      <c r="B44" s="628"/>
      <c r="C44" s="618"/>
      <c r="D44" s="500" t="s">
        <v>318</v>
      </c>
      <c r="E44" s="243">
        <v>3</v>
      </c>
      <c r="F44" s="161">
        <v>3</v>
      </c>
      <c r="G44" s="599"/>
      <c r="H44" s="511" t="s">
        <v>337</v>
      </c>
      <c r="I44" s="599"/>
      <c r="J44" s="402">
        <v>0.5</v>
      </c>
      <c r="K44" s="182">
        <v>0.5</v>
      </c>
      <c r="L44" s="294">
        <f>K44/J44*100</f>
        <v>100</v>
      </c>
      <c r="M44" s="635">
        <v>6400000</v>
      </c>
      <c r="N44" s="635">
        <v>6400000</v>
      </c>
      <c r="O44" s="622">
        <f>N44/M44</f>
        <v>1</v>
      </c>
      <c r="P44" s="190" t="s">
        <v>707</v>
      </c>
      <c r="Q44" s="174">
        <v>1</v>
      </c>
      <c r="R44" s="173" t="s">
        <v>37</v>
      </c>
      <c r="S44" s="311">
        <v>0</v>
      </c>
      <c r="T44" s="160" t="s">
        <v>554</v>
      </c>
      <c r="U44" s="174">
        <v>1.5</v>
      </c>
      <c r="V44" s="173" t="s">
        <v>37</v>
      </c>
      <c r="W44" s="157">
        <v>0.2</v>
      </c>
      <c r="X44" s="167"/>
      <c r="Y44" s="164">
        <v>2</v>
      </c>
      <c r="Z44" s="162">
        <v>2</v>
      </c>
      <c r="AA44" s="153">
        <v>40</v>
      </c>
      <c r="AB44" s="99" t="s">
        <v>817</v>
      </c>
      <c r="AC44" s="122"/>
      <c r="AD44" s="122"/>
      <c r="AE44" s="122"/>
      <c r="AF44" s="122"/>
      <c r="AG44" s="122"/>
      <c r="AH44" s="122"/>
      <c r="AI44" s="164">
        <v>2.2000000000000002</v>
      </c>
      <c r="AJ44" s="155">
        <v>0</v>
      </c>
      <c r="AK44" s="156">
        <v>0</v>
      </c>
      <c r="AL44" s="75"/>
      <c r="AM44" s="98"/>
      <c r="AN44" s="201" t="s">
        <v>1111</v>
      </c>
      <c r="AO44" s="205">
        <v>0</v>
      </c>
      <c r="AP44" s="206">
        <v>0</v>
      </c>
      <c r="AQ44" s="88"/>
      <c r="AR44" s="208"/>
      <c r="AS44" s="201">
        <v>3</v>
      </c>
      <c r="AT44" s="323">
        <v>1</v>
      </c>
      <c r="AU44" s="150">
        <v>33</v>
      </c>
      <c r="AV44" s="174"/>
      <c r="AW44" s="115"/>
      <c r="AX44" s="174"/>
      <c r="AY44" s="506" t="s">
        <v>1780</v>
      </c>
      <c r="AZ44" s="429">
        <v>66</v>
      </c>
      <c r="BC44" s="523"/>
    </row>
    <row r="45" spans="1:55" s="2" customFormat="1" ht="87" customHeight="1" x14ac:dyDescent="0.25">
      <c r="A45" s="628"/>
      <c r="B45" s="628"/>
      <c r="C45" s="177" t="s">
        <v>336</v>
      </c>
      <c r="D45" s="496" t="s">
        <v>1576</v>
      </c>
      <c r="E45" s="243">
        <v>8</v>
      </c>
      <c r="F45" s="161">
        <v>10</v>
      </c>
      <c r="G45" s="161" t="s">
        <v>306</v>
      </c>
      <c r="H45" s="161" t="s">
        <v>335</v>
      </c>
      <c r="I45" s="161" t="s">
        <v>334</v>
      </c>
      <c r="J45" s="402">
        <v>1</v>
      </c>
      <c r="K45" s="182">
        <v>1</v>
      </c>
      <c r="L45" s="294">
        <f>K45/J45*100</f>
        <v>100</v>
      </c>
      <c r="M45" s="635"/>
      <c r="N45" s="635"/>
      <c r="O45" s="622"/>
      <c r="P45" s="190" t="s">
        <v>708</v>
      </c>
      <c r="Q45" s="174">
        <v>20</v>
      </c>
      <c r="R45" s="173">
        <v>20</v>
      </c>
      <c r="S45" s="305">
        <f t="shared" si="3"/>
        <v>1</v>
      </c>
      <c r="T45" s="160" t="s">
        <v>559</v>
      </c>
      <c r="U45" s="174">
        <v>20</v>
      </c>
      <c r="V45" s="173">
        <v>20</v>
      </c>
      <c r="W45" s="157">
        <v>0.8</v>
      </c>
      <c r="X45" s="167" t="s">
        <v>612</v>
      </c>
      <c r="Y45" s="164">
        <v>10</v>
      </c>
      <c r="Z45" s="162">
        <v>5</v>
      </c>
      <c r="AA45" s="153">
        <v>75</v>
      </c>
      <c r="AB45" s="99" t="s">
        <v>818</v>
      </c>
      <c r="AC45" s="123" t="s">
        <v>1366</v>
      </c>
      <c r="AD45" s="123" t="s">
        <v>1374</v>
      </c>
      <c r="AE45" s="124" t="s">
        <v>1375</v>
      </c>
      <c r="AF45" s="125" t="s">
        <v>1376</v>
      </c>
      <c r="AG45" s="125" t="s">
        <v>1377</v>
      </c>
      <c r="AH45" s="124">
        <v>1</v>
      </c>
      <c r="AI45" s="164">
        <v>10</v>
      </c>
      <c r="AJ45" s="155">
        <v>6</v>
      </c>
      <c r="AK45" s="156">
        <v>78</v>
      </c>
      <c r="AL45" s="74" t="s">
        <v>1089</v>
      </c>
      <c r="AM45" s="98" t="s">
        <v>963</v>
      </c>
      <c r="AN45" s="201">
        <v>7</v>
      </c>
      <c r="AO45" s="204" t="s">
        <v>1119</v>
      </c>
      <c r="AP45" s="206">
        <v>75</v>
      </c>
      <c r="AQ45" s="208"/>
      <c r="AR45" s="208" t="s">
        <v>1207</v>
      </c>
      <c r="AS45" s="201">
        <v>1</v>
      </c>
      <c r="AT45" s="323">
        <v>1</v>
      </c>
      <c r="AU45" s="150">
        <v>100</v>
      </c>
      <c r="AV45" s="375">
        <v>5000000</v>
      </c>
      <c r="AW45" s="375">
        <v>5000000</v>
      </c>
      <c r="AX45" s="174">
        <v>100</v>
      </c>
      <c r="AY45" s="530" t="s">
        <v>1810</v>
      </c>
      <c r="AZ45" s="429">
        <v>100</v>
      </c>
    </row>
    <row r="46" spans="1:55" s="2" customFormat="1" ht="174.75" customHeight="1" x14ac:dyDescent="0.25">
      <c r="A46" s="628"/>
      <c r="B46" s="628" t="s">
        <v>333</v>
      </c>
      <c r="C46" s="618" t="s">
        <v>332</v>
      </c>
      <c r="D46" s="528" t="s">
        <v>1585</v>
      </c>
      <c r="E46" s="243">
        <v>1</v>
      </c>
      <c r="F46" s="161">
        <v>1</v>
      </c>
      <c r="G46" s="161" t="s">
        <v>331</v>
      </c>
      <c r="H46" s="161" t="s">
        <v>330</v>
      </c>
      <c r="I46" s="550" t="s">
        <v>329</v>
      </c>
      <c r="J46" s="402">
        <v>1</v>
      </c>
      <c r="K46" s="182">
        <v>1</v>
      </c>
      <c r="L46" s="294">
        <f>K46/J46*100</f>
        <v>100</v>
      </c>
      <c r="M46" s="635">
        <v>41600000</v>
      </c>
      <c r="N46" s="635">
        <v>21120000</v>
      </c>
      <c r="O46" s="622">
        <f>N46/M46</f>
        <v>0.50769230769230766</v>
      </c>
      <c r="P46" s="190" t="s">
        <v>709</v>
      </c>
      <c r="Q46" s="174">
        <v>1</v>
      </c>
      <c r="R46" s="173">
        <v>1</v>
      </c>
      <c r="S46" s="470">
        <v>100</v>
      </c>
      <c r="T46" s="179" t="s">
        <v>555</v>
      </c>
      <c r="U46" s="174">
        <v>1</v>
      </c>
      <c r="V46" s="173">
        <v>0</v>
      </c>
      <c r="W46" s="157">
        <v>0</v>
      </c>
      <c r="X46" s="167"/>
      <c r="Y46" s="164">
        <v>1</v>
      </c>
      <c r="Z46" s="162">
        <v>1</v>
      </c>
      <c r="AA46" s="153">
        <v>63</v>
      </c>
      <c r="AB46" s="99" t="s">
        <v>819</v>
      </c>
      <c r="AC46" s="123" t="s">
        <v>1366</v>
      </c>
      <c r="AD46" s="123" t="s">
        <v>1374</v>
      </c>
      <c r="AE46" s="126" t="s">
        <v>1423</v>
      </c>
      <c r="AF46" s="123" t="s">
        <v>1424</v>
      </c>
      <c r="AG46" s="133" t="s">
        <v>1425</v>
      </c>
      <c r="AH46" s="134">
        <v>12</v>
      </c>
      <c r="AI46" s="164">
        <v>1</v>
      </c>
      <c r="AJ46" s="155">
        <v>1</v>
      </c>
      <c r="AK46" s="156">
        <v>100</v>
      </c>
      <c r="AL46" s="74"/>
      <c r="AM46" s="98" t="s">
        <v>964</v>
      </c>
      <c r="AN46" s="201">
        <v>1</v>
      </c>
      <c r="AO46" s="204">
        <v>1</v>
      </c>
      <c r="AP46" s="206">
        <v>100</v>
      </c>
      <c r="AQ46" s="208"/>
      <c r="AR46" s="208" t="s">
        <v>1208</v>
      </c>
      <c r="AS46" s="201">
        <v>1</v>
      </c>
      <c r="AT46" s="323">
        <v>1</v>
      </c>
      <c r="AU46" s="150">
        <v>100</v>
      </c>
      <c r="AV46" s="174"/>
      <c r="AW46" s="278"/>
      <c r="AX46" s="174"/>
      <c r="AY46" s="507" t="s">
        <v>1781</v>
      </c>
      <c r="AZ46" s="429">
        <v>100</v>
      </c>
      <c r="BC46" s="523"/>
    </row>
    <row r="47" spans="1:55" s="2" customFormat="1" ht="189" customHeight="1" x14ac:dyDescent="0.25">
      <c r="A47" s="628"/>
      <c r="B47" s="628"/>
      <c r="C47" s="618"/>
      <c r="D47" s="528" t="s">
        <v>1600</v>
      </c>
      <c r="E47" s="243">
        <v>30</v>
      </c>
      <c r="F47" s="161">
        <v>30</v>
      </c>
      <c r="G47" s="161" t="s">
        <v>325</v>
      </c>
      <c r="H47" s="161" t="s">
        <v>328</v>
      </c>
      <c r="I47" s="550"/>
      <c r="J47" s="402">
        <v>18</v>
      </c>
      <c r="K47" s="182">
        <v>2</v>
      </c>
      <c r="L47" s="294">
        <v>12</v>
      </c>
      <c r="M47" s="635"/>
      <c r="N47" s="635"/>
      <c r="O47" s="622"/>
      <c r="P47" s="190" t="s">
        <v>710</v>
      </c>
      <c r="Q47" s="174">
        <v>20</v>
      </c>
      <c r="R47" s="173">
        <v>10</v>
      </c>
      <c r="S47" s="305">
        <v>15</v>
      </c>
      <c r="T47" s="509" t="s">
        <v>679</v>
      </c>
      <c r="U47" s="174">
        <v>25</v>
      </c>
      <c r="V47" s="173">
        <v>0</v>
      </c>
      <c r="W47" s="157">
        <v>0</v>
      </c>
      <c r="X47" s="167" t="s">
        <v>642</v>
      </c>
      <c r="Y47" s="164">
        <v>26</v>
      </c>
      <c r="Z47" s="162">
        <v>5</v>
      </c>
      <c r="AA47" s="153">
        <v>100</v>
      </c>
      <c r="AB47" s="508" t="s">
        <v>820</v>
      </c>
      <c r="AC47" s="123" t="s">
        <v>1366</v>
      </c>
      <c r="AD47" s="123" t="s">
        <v>1374</v>
      </c>
      <c r="AE47" s="124" t="s">
        <v>1375</v>
      </c>
      <c r="AF47" s="125" t="s">
        <v>1376</v>
      </c>
      <c r="AG47" s="125" t="s">
        <v>1377</v>
      </c>
      <c r="AH47" s="124">
        <v>1</v>
      </c>
      <c r="AI47" s="164">
        <v>30</v>
      </c>
      <c r="AJ47" s="155">
        <v>6</v>
      </c>
      <c r="AK47" s="156">
        <v>15</v>
      </c>
      <c r="AL47" s="75" t="s">
        <v>1090</v>
      </c>
      <c r="AM47" s="508" t="s">
        <v>1782</v>
      </c>
      <c r="AN47" s="201">
        <v>30</v>
      </c>
      <c r="AO47" s="204">
        <v>5</v>
      </c>
      <c r="AP47" s="206">
        <v>100</v>
      </c>
      <c r="AQ47" s="208" t="s">
        <v>1162</v>
      </c>
      <c r="AR47" s="512" t="s">
        <v>1209</v>
      </c>
      <c r="AS47" s="201">
        <v>30</v>
      </c>
      <c r="AT47" s="323">
        <v>7</v>
      </c>
      <c r="AU47" s="150">
        <v>17</v>
      </c>
      <c r="AV47" s="174"/>
      <c r="AW47" s="327" t="s">
        <v>1680</v>
      </c>
      <c r="AX47" s="174"/>
      <c r="AY47" s="506" t="s">
        <v>1783</v>
      </c>
      <c r="AZ47" s="429">
        <v>100</v>
      </c>
      <c r="BC47" s="523"/>
    </row>
    <row r="48" spans="1:55" s="2" customFormat="1" ht="51" customHeight="1" x14ac:dyDescent="0.25">
      <c r="A48" s="628"/>
      <c r="B48" s="628" t="s">
        <v>327</v>
      </c>
      <c r="C48" s="618" t="s">
        <v>326</v>
      </c>
      <c r="D48" s="642" t="s">
        <v>1577</v>
      </c>
      <c r="E48" s="563">
        <v>13</v>
      </c>
      <c r="F48" s="550">
        <v>13</v>
      </c>
      <c r="G48" s="550" t="s">
        <v>325</v>
      </c>
      <c r="H48" s="161" t="s">
        <v>324</v>
      </c>
      <c r="I48" s="550" t="s">
        <v>323</v>
      </c>
      <c r="J48" s="632">
        <v>13</v>
      </c>
      <c r="K48" s="633">
        <v>11</v>
      </c>
      <c r="L48" s="646">
        <f>K48/J48*100</f>
        <v>84.615384615384613</v>
      </c>
      <c r="M48" s="635"/>
      <c r="N48" s="635"/>
      <c r="O48" s="622"/>
      <c r="P48" s="678" t="s">
        <v>711</v>
      </c>
      <c r="Q48" s="535">
        <v>13</v>
      </c>
      <c r="R48" s="616">
        <v>13</v>
      </c>
      <c r="S48" s="641">
        <f t="shared" si="3"/>
        <v>1</v>
      </c>
      <c r="T48" s="598" t="s">
        <v>565</v>
      </c>
      <c r="U48" s="535">
        <v>13</v>
      </c>
      <c r="V48" s="616">
        <v>13</v>
      </c>
      <c r="W48" s="594">
        <v>0.9</v>
      </c>
      <c r="X48" s="167"/>
      <c r="Y48" s="592">
        <v>13</v>
      </c>
      <c r="Z48" s="684">
        <v>13</v>
      </c>
      <c r="AA48" s="582">
        <v>80</v>
      </c>
      <c r="AB48" s="99" t="s">
        <v>821</v>
      </c>
      <c r="AC48" s="128" t="s">
        <v>1366</v>
      </c>
      <c r="AD48" s="135" t="s">
        <v>1426</v>
      </c>
      <c r="AE48" s="127" t="s">
        <v>1375</v>
      </c>
      <c r="AF48" s="136" t="s">
        <v>1427</v>
      </c>
      <c r="AG48" s="136" t="s">
        <v>1428</v>
      </c>
      <c r="AH48" s="127">
        <v>12</v>
      </c>
      <c r="AI48" s="592">
        <v>13</v>
      </c>
      <c r="AJ48" s="590">
        <v>13</v>
      </c>
      <c r="AK48" s="591">
        <v>90</v>
      </c>
      <c r="AL48" s="74" t="s">
        <v>1091</v>
      </c>
      <c r="AM48" s="98" t="s">
        <v>965</v>
      </c>
      <c r="AN48" s="201">
        <v>13</v>
      </c>
      <c r="AO48" s="699" t="s">
        <v>1120</v>
      </c>
      <c r="AP48" s="701">
        <v>84</v>
      </c>
      <c r="AQ48" s="208"/>
      <c r="AR48" s="208" t="s">
        <v>1210</v>
      </c>
      <c r="AS48" s="563">
        <v>13</v>
      </c>
      <c r="AT48" s="566">
        <v>13</v>
      </c>
      <c r="AU48" s="553">
        <v>100</v>
      </c>
      <c r="AV48" s="535"/>
      <c r="AW48" s="542" t="s">
        <v>1638</v>
      </c>
      <c r="AX48" s="535"/>
      <c r="AY48" s="560" t="s">
        <v>1670</v>
      </c>
      <c r="AZ48" s="536">
        <v>100</v>
      </c>
    </row>
    <row r="49" spans="1:57" s="2" customFormat="1" ht="185.25" x14ac:dyDescent="0.25">
      <c r="A49" s="628"/>
      <c r="B49" s="628"/>
      <c r="C49" s="618"/>
      <c r="D49" s="550"/>
      <c r="E49" s="563"/>
      <c r="F49" s="550"/>
      <c r="G49" s="550"/>
      <c r="H49" s="161" t="s">
        <v>322</v>
      </c>
      <c r="I49" s="550"/>
      <c r="J49" s="632"/>
      <c r="K49" s="633"/>
      <c r="L49" s="647"/>
      <c r="M49" s="635"/>
      <c r="N49" s="635"/>
      <c r="O49" s="622"/>
      <c r="P49" s="678"/>
      <c r="Q49" s="535"/>
      <c r="R49" s="616"/>
      <c r="S49" s="641"/>
      <c r="T49" s="598"/>
      <c r="U49" s="535"/>
      <c r="V49" s="616"/>
      <c r="W49" s="595"/>
      <c r="X49" s="167" t="s">
        <v>613</v>
      </c>
      <c r="Y49" s="592"/>
      <c r="Z49" s="684"/>
      <c r="AA49" s="582"/>
      <c r="AB49" s="99" t="s">
        <v>822</v>
      </c>
      <c r="AC49" s="122"/>
      <c r="AD49" s="122"/>
      <c r="AE49" s="122"/>
      <c r="AF49" s="122"/>
      <c r="AG49" s="122"/>
      <c r="AH49" s="122"/>
      <c r="AI49" s="592"/>
      <c r="AJ49" s="590"/>
      <c r="AK49" s="591"/>
      <c r="AL49" s="75"/>
      <c r="AM49" s="98" t="s">
        <v>966</v>
      </c>
      <c r="AN49" s="201"/>
      <c r="AO49" s="699"/>
      <c r="AP49" s="701"/>
      <c r="AQ49" s="88"/>
      <c r="AR49" s="208" t="s">
        <v>1211</v>
      </c>
      <c r="AS49" s="563"/>
      <c r="AT49" s="566"/>
      <c r="AU49" s="553"/>
      <c r="AV49" s="535"/>
      <c r="AW49" s="543"/>
      <c r="AX49" s="535"/>
      <c r="AY49" s="560"/>
      <c r="AZ49" s="536"/>
    </row>
    <row r="50" spans="1:57" s="2" customFormat="1" ht="242.25" x14ac:dyDescent="0.25">
      <c r="A50" s="628"/>
      <c r="B50" s="628"/>
      <c r="C50" s="618"/>
      <c r="D50" s="550"/>
      <c r="E50" s="563"/>
      <c r="F50" s="550"/>
      <c r="G50" s="550"/>
      <c r="H50" s="161" t="s">
        <v>321</v>
      </c>
      <c r="I50" s="550"/>
      <c r="J50" s="632"/>
      <c r="K50" s="633"/>
      <c r="L50" s="647"/>
      <c r="M50" s="635"/>
      <c r="N50" s="635"/>
      <c r="O50" s="622"/>
      <c r="P50" s="678"/>
      <c r="Q50" s="535"/>
      <c r="R50" s="616"/>
      <c r="S50" s="641"/>
      <c r="T50" s="598"/>
      <c r="U50" s="535"/>
      <c r="V50" s="616"/>
      <c r="W50" s="595"/>
      <c r="X50" s="167"/>
      <c r="Y50" s="592"/>
      <c r="Z50" s="684"/>
      <c r="AA50" s="582"/>
      <c r="AB50" s="99" t="s">
        <v>823</v>
      </c>
      <c r="AC50" s="122"/>
      <c r="AD50" s="122"/>
      <c r="AE50" s="122"/>
      <c r="AF50" s="122"/>
      <c r="AG50" s="122"/>
      <c r="AH50" s="122"/>
      <c r="AI50" s="592"/>
      <c r="AJ50" s="590"/>
      <c r="AK50" s="591"/>
      <c r="AL50" s="74"/>
      <c r="AM50" s="98" t="s">
        <v>967</v>
      </c>
      <c r="AN50" s="201">
        <v>13</v>
      </c>
      <c r="AO50" s="699"/>
      <c r="AP50" s="701"/>
      <c r="AQ50" s="208"/>
      <c r="AR50" s="208" t="s">
        <v>1212</v>
      </c>
      <c r="AS50" s="563"/>
      <c r="AT50" s="566"/>
      <c r="AU50" s="553"/>
      <c r="AV50" s="535"/>
      <c r="AW50" s="543"/>
      <c r="AX50" s="535"/>
      <c r="AY50" s="560"/>
      <c r="AZ50" s="536"/>
    </row>
    <row r="51" spans="1:57" s="2" customFormat="1" ht="33.75" customHeight="1" x14ac:dyDescent="0.25">
      <c r="A51" s="628"/>
      <c r="B51" s="628"/>
      <c r="C51" s="618"/>
      <c r="D51" s="550"/>
      <c r="E51" s="563"/>
      <c r="F51" s="550"/>
      <c r="G51" s="550"/>
      <c r="H51" s="161" t="s">
        <v>320</v>
      </c>
      <c r="I51" s="550"/>
      <c r="J51" s="632"/>
      <c r="K51" s="633"/>
      <c r="L51" s="647"/>
      <c r="M51" s="635"/>
      <c r="N51" s="635"/>
      <c r="O51" s="622"/>
      <c r="P51" s="678"/>
      <c r="Q51" s="535"/>
      <c r="R51" s="616"/>
      <c r="S51" s="641"/>
      <c r="T51" s="598"/>
      <c r="U51" s="535"/>
      <c r="V51" s="616"/>
      <c r="W51" s="595"/>
      <c r="X51" s="167"/>
      <c r="Y51" s="592"/>
      <c r="Z51" s="684"/>
      <c r="AA51" s="582"/>
      <c r="AB51" s="99" t="s">
        <v>824</v>
      </c>
      <c r="AC51" s="122"/>
      <c r="AD51" s="122"/>
      <c r="AE51" s="122"/>
      <c r="AF51" s="122"/>
      <c r="AG51" s="122"/>
      <c r="AH51" s="122"/>
      <c r="AI51" s="592"/>
      <c r="AJ51" s="590"/>
      <c r="AK51" s="591"/>
      <c r="AL51" s="74" t="s">
        <v>1092</v>
      </c>
      <c r="AM51" s="98" t="s">
        <v>968</v>
      </c>
      <c r="AN51" s="201"/>
      <c r="AO51" s="699"/>
      <c r="AP51" s="701"/>
      <c r="AQ51" s="208"/>
      <c r="AR51" s="208" t="s">
        <v>1213</v>
      </c>
      <c r="AS51" s="563"/>
      <c r="AT51" s="566"/>
      <c r="AU51" s="553"/>
      <c r="AV51" s="535"/>
      <c r="AW51" s="543"/>
      <c r="AX51" s="535"/>
      <c r="AY51" s="560"/>
      <c r="AZ51" s="536"/>
    </row>
    <row r="52" spans="1:57" s="2" customFormat="1" ht="409.5" x14ac:dyDescent="0.25">
      <c r="A52" s="628"/>
      <c r="B52" s="628"/>
      <c r="C52" s="618"/>
      <c r="D52" s="550"/>
      <c r="E52" s="563"/>
      <c r="F52" s="550"/>
      <c r="G52" s="550"/>
      <c r="H52" s="185" t="s">
        <v>319</v>
      </c>
      <c r="I52" s="550"/>
      <c r="J52" s="632"/>
      <c r="K52" s="633"/>
      <c r="L52" s="647"/>
      <c r="M52" s="635"/>
      <c r="N52" s="635"/>
      <c r="O52" s="622"/>
      <c r="P52" s="678"/>
      <c r="Q52" s="535"/>
      <c r="R52" s="616"/>
      <c r="S52" s="641"/>
      <c r="T52" s="598"/>
      <c r="U52" s="535"/>
      <c r="V52" s="616"/>
      <c r="W52" s="595"/>
      <c r="X52" s="167"/>
      <c r="Y52" s="592"/>
      <c r="Z52" s="684"/>
      <c r="AA52" s="582"/>
      <c r="AB52" s="99" t="s">
        <v>825</v>
      </c>
      <c r="AC52" s="122"/>
      <c r="AD52" s="122"/>
      <c r="AE52" s="122"/>
      <c r="AF52" s="122"/>
      <c r="AG52" s="122"/>
      <c r="AH52" s="122"/>
      <c r="AI52" s="592"/>
      <c r="AJ52" s="590"/>
      <c r="AK52" s="591"/>
      <c r="AL52" s="75"/>
      <c r="AM52" s="98" t="s">
        <v>969</v>
      </c>
      <c r="AN52" s="201"/>
      <c r="AO52" s="699"/>
      <c r="AP52" s="701"/>
      <c r="AQ52" s="88"/>
      <c r="AR52" s="208" t="s">
        <v>1214</v>
      </c>
      <c r="AS52" s="563"/>
      <c r="AT52" s="566"/>
      <c r="AU52" s="553"/>
      <c r="AV52" s="535"/>
      <c r="AW52" s="543"/>
      <c r="AX52" s="535"/>
      <c r="AY52" s="560"/>
      <c r="AZ52" s="536"/>
    </row>
    <row r="53" spans="1:57" s="2" customFormat="1" ht="48.75" customHeight="1" x14ac:dyDescent="0.25">
      <c r="A53" s="628"/>
      <c r="B53" s="628"/>
      <c r="C53" s="618"/>
      <c r="D53" s="642" t="s">
        <v>318</v>
      </c>
      <c r="E53" s="563">
        <v>3</v>
      </c>
      <c r="F53" s="550">
        <v>3</v>
      </c>
      <c r="G53" s="550" t="s">
        <v>317</v>
      </c>
      <c r="H53" s="161" t="s">
        <v>316</v>
      </c>
      <c r="I53" s="550"/>
      <c r="J53" s="648">
        <v>0.5</v>
      </c>
      <c r="K53" s="633">
        <v>0.5</v>
      </c>
      <c r="L53" s="646">
        <f>K53/J53*100</f>
        <v>100</v>
      </c>
      <c r="M53" s="635"/>
      <c r="N53" s="635"/>
      <c r="O53" s="622"/>
      <c r="P53" s="678" t="s">
        <v>712</v>
      </c>
      <c r="Q53" s="535">
        <v>1</v>
      </c>
      <c r="R53" s="616" t="s">
        <v>37</v>
      </c>
      <c r="S53" s="659">
        <v>0</v>
      </c>
      <c r="T53" s="598" t="s">
        <v>497</v>
      </c>
      <c r="U53" s="535">
        <v>1</v>
      </c>
      <c r="V53" s="616" t="s">
        <v>37</v>
      </c>
      <c r="W53" s="594">
        <v>0.4</v>
      </c>
      <c r="X53" s="167"/>
      <c r="Y53" s="592">
        <v>3</v>
      </c>
      <c r="Z53" s="601">
        <v>2</v>
      </c>
      <c r="AA53" s="582">
        <v>1</v>
      </c>
      <c r="AB53" s="104"/>
      <c r="AC53" s="122"/>
      <c r="AD53" s="122"/>
      <c r="AE53" s="122"/>
      <c r="AF53" s="122"/>
      <c r="AG53" s="122"/>
      <c r="AH53" s="122"/>
      <c r="AI53" s="592">
        <v>3</v>
      </c>
      <c r="AJ53" s="590" t="s">
        <v>1110</v>
      </c>
      <c r="AK53" s="591">
        <v>40</v>
      </c>
      <c r="AL53" s="75"/>
      <c r="AM53" s="105"/>
      <c r="AN53" s="563" t="s">
        <v>1110</v>
      </c>
      <c r="AO53" s="699" t="s">
        <v>1121</v>
      </c>
      <c r="AP53" s="701">
        <v>63</v>
      </c>
      <c r="AQ53" s="88"/>
      <c r="AR53" s="208" t="s">
        <v>1215</v>
      </c>
      <c r="AS53" s="563">
        <v>3</v>
      </c>
      <c r="AT53" s="577">
        <v>1</v>
      </c>
      <c r="AU53" s="553">
        <v>30</v>
      </c>
      <c r="AV53" s="535"/>
      <c r="AW53" s="561"/>
      <c r="AX53" s="535"/>
      <c r="AY53" s="537" t="s">
        <v>1695</v>
      </c>
      <c r="AZ53" s="536">
        <v>30</v>
      </c>
    </row>
    <row r="54" spans="1:57" s="2" customFormat="1" ht="142.5" x14ac:dyDescent="0.25">
      <c r="A54" s="628"/>
      <c r="B54" s="628"/>
      <c r="C54" s="618"/>
      <c r="D54" s="550"/>
      <c r="E54" s="563"/>
      <c r="F54" s="550"/>
      <c r="G54" s="550"/>
      <c r="H54" s="161" t="s">
        <v>315</v>
      </c>
      <c r="I54" s="550"/>
      <c r="J54" s="648"/>
      <c r="K54" s="633"/>
      <c r="L54" s="647"/>
      <c r="M54" s="649">
        <v>264994438</v>
      </c>
      <c r="N54" s="649">
        <v>90655542</v>
      </c>
      <c r="O54" s="622">
        <f>N54/M54</f>
        <v>0.34210356520765917</v>
      </c>
      <c r="P54" s="678"/>
      <c r="Q54" s="535"/>
      <c r="R54" s="616"/>
      <c r="S54" s="659"/>
      <c r="T54" s="598"/>
      <c r="U54" s="535"/>
      <c r="V54" s="616"/>
      <c r="W54" s="595"/>
      <c r="X54" s="167"/>
      <c r="Y54" s="592"/>
      <c r="Z54" s="601"/>
      <c r="AA54" s="582"/>
      <c r="AB54" s="99" t="s">
        <v>826</v>
      </c>
      <c r="AC54" s="122"/>
      <c r="AD54" s="122"/>
      <c r="AE54" s="122"/>
      <c r="AF54" s="122"/>
      <c r="AG54" s="122"/>
      <c r="AH54" s="122"/>
      <c r="AI54" s="592"/>
      <c r="AJ54" s="590"/>
      <c r="AK54" s="591"/>
      <c r="AL54" s="75"/>
      <c r="AM54" s="98" t="s">
        <v>970</v>
      </c>
      <c r="AN54" s="563"/>
      <c r="AO54" s="699"/>
      <c r="AP54" s="701"/>
      <c r="AQ54" s="88"/>
      <c r="AR54" s="208" t="s">
        <v>1216</v>
      </c>
      <c r="AS54" s="563"/>
      <c r="AT54" s="566"/>
      <c r="AU54" s="553"/>
      <c r="AV54" s="535"/>
      <c r="AW54" s="562"/>
      <c r="AX54" s="535"/>
      <c r="AY54" s="539"/>
      <c r="AZ54" s="536"/>
    </row>
    <row r="55" spans="1:57" s="2" customFormat="1" ht="96" customHeight="1" x14ac:dyDescent="0.25">
      <c r="A55" s="628"/>
      <c r="B55" s="628"/>
      <c r="C55" s="177" t="s">
        <v>314</v>
      </c>
      <c r="D55" s="496" t="s">
        <v>1578</v>
      </c>
      <c r="E55" s="243">
        <v>12</v>
      </c>
      <c r="F55" s="161">
        <v>12</v>
      </c>
      <c r="G55" s="161" t="s">
        <v>313</v>
      </c>
      <c r="H55" s="161" t="s">
        <v>312</v>
      </c>
      <c r="I55" s="161" t="s">
        <v>311</v>
      </c>
      <c r="J55" s="402">
        <v>2</v>
      </c>
      <c r="K55" s="182">
        <v>12</v>
      </c>
      <c r="L55" s="294">
        <f>K55/J55*100</f>
        <v>600</v>
      </c>
      <c r="M55" s="649"/>
      <c r="N55" s="649"/>
      <c r="O55" s="622"/>
      <c r="P55" s="190" t="s">
        <v>713</v>
      </c>
      <c r="Q55" s="161">
        <v>10</v>
      </c>
      <c r="R55" s="158">
        <v>10</v>
      </c>
      <c r="S55" s="310">
        <f>R55/Q55*1</f>
        <v>1</v>
      </c>
      <c r="T55" s="160" t="s">
        <v>533</v>
      </c>
      <c r="U55" s="161">
        <v>10</v>
      </c>
      <c r="V55" s="158">
        <v>10</v>
      </c>
      <c r="W55" s="157">
        <v>1</v>
      </c>
      <c r="X55" s="167"/>
      <c r="Y55" s="164">
        <v>12</v>
      </c>
      <c r="Z55" s="162">
        <v>12</v>
      </c>
      <c r="AA55" s="153">
        <v>100</v>
      </c>
      <c r="AB55" s="99" t="s">
        <v>827</v>
      </c>
      <c r="AC55" s="123" t="s">
        <v>1366</v>
      </c>
      <c r="AD55" s="123" t="s">
        <v>1374</v>
      </c>
      <c r="AE55" s="126" t="s">
        <v>1423</v>
      </c>
      <c r="AF55" s="123" t="s">
        <v>1424</v>
      </c>
      <c r="AG55" s="133" t="s">
        <v>1425</v>
      </c>
      <c r="AH55" s="134">
        <v>12</v>
      </c>
      <c r="AI55" s="164">
        <v>12</v>
      </c>
      <c r="AJ55" s="155">
        <v>12</v>
      </c>
      <c r="AK55" s="156">
        <v>100</v>
      </c>
      <c r="AL55" s="75"/>
      <c r="AM55" s="98" t="s">
        <v>971</v>
      </c>
      <c r="AN55" s="201">
        <v>12</v>
      </c>
      <c r="AO55" s="204" t="s">
        <v>1122</v>
      </c>
      <c r="AP55" s="206">
        <v>75</v>
      </c>
      <c r="AQ55" s="88"/>
      <c r="AR55" s="208" t="s">
        <v>1217</v>
      </c>
      <c r="AS55" s="201">
        <v>12</v>
      </c>
      <c r="AT55" s="370">
        <v>12</v>
      </c>
      <c r="AU55" s="150">
        <v>100</v>
      </c>
      <c r="AV55" s="174"/>
      <c r="AW55" s="286" t="s">
        <v>1639</v>
      </c>
      <c r="AX55" s="174"/>
      <c r="AY55" s="328" t="s">
        <v>1602</v>
      </c>
      <c r="AZ55" s="429">
        <v>100</v>
      </c>
    </row>
    <row r="56" spans="1:57" s="2" customFormat="1" ht="103.15" customHeight="1" x14ac:dyDescent="0.25">
      <c r="A56" s="628" t="s">
        <v>147</v>
      </c>
      <c r="B56" s="628" t="s">
        <v>310</v>
      </c>
      <c r="C56" s="618" t="s">
        <v>309</v>
      </c>
      <c r="D56" s="528" t="s">
        <v>308</v>
      </c>
      <c r="E56" s="243">
        <v>42</v>
      </c>
      <c r="F56" s="161">
        <v>54</v>
      </c>
      <c r="G56" s="161" t="s">
        <v>306</v>
      </c>
      <c r="H56" s="185" t="s">
        <v>307</v>
      </c>
      <c r="I56" s="550" t="s">
        <v>271</v>
      </c>
      <c r="J56" s="404">
        <v>4</v>
      </c>
      <c r="K56" s="54">
        <v>4</v>
      </c>
      <c r="L56" s="298">
        <f>K56/J56*100</f>
        <v>100</v>
      </c>
      <c r="M56" s="649"/>
      <c r="N56" s="649"/>
      <c r="O56" s="622"/>
      <c r="P56" s="53" t="s">
        <v>714</v>
      </c>
      <c r="Q56" s="161" t="s">
        <v>512</v>
      </c>
      <c r="R56" s="158" t="s">
        <v>512</v>
      </c>
      <c r="S56" s="312">
        <v>1</v>
      </c>
      <c r="T56" s="160" t="s">
        <v>560</v>
      </c>
      <c r="U56" s="161" t="s">
        <v>512</v>
      </c>
      <c r="V56" s="158" t="s">
        <v>512</v>
      </c>
      <c r="W56" s="157">
        <v>0.95</v>
      </c>
      <c r="X56" s="167" t="s">
        <v>643</v>
      </c>
      <c r="Y56" s="164">
        <v>54</v>
      </c>
      <c r="Z56" s="162">
        <v>27</v>
      </c>
      <c r="AA56" s="153">
        <v>70</v>
      </c>
      <c r="AB56" s="99" t="s">
        <v>828</v>
      </c>
      <c r="AC56" s="123" t="s">
        <v>1366</v>
      </c>
      <c r="AD56" s="123" t="s">
        <v>1381</v>
      </c>
      <c r="AE56" s="129">
        <v>2201001</v>
      </c>
      <c r="AF56" s="123" t="s">
        <v>1429</v>
      </c>
      <c r="AG56" s="123" t="s">
        <v>1430</v>
      </c>
      <c r="AH56" s="134">
        <v>5</v>
      </c>
      <c r="AI56" s="164">
        <v>10</v>
      </c>
      <c r="AJ56" s="155">
        <v>30</v>
      </c>
      <c r="AK56" s="156">
        <v>300</v>
      </c>
      <c r="AL56" s="74" t="s">
        <v>1093</v>
      </c>
      <c r="AM56" s="98" t="s">
        <v>972</v>
      </c>
      <c r="AN56" s="201">
        <v>30</v>
      </c>
      <c r="AO56" s="204" t="s">
        <v>1123</v>
      </c>
      <c r="AP56" s="206">
        <v>100</v>
      </c>
      <c r="AQ56" s="208"/>
      <c r="AR56" s="208" t="s">
        <v>1218</v>
      </c>
      <c r="AS56" s="201">
        <v>42</v>
      </c>
      <c r="AT56" s="323">
        <v>54</v>
      </c>
      <c r="AU56" s="150">
        <v>100</v>
      </c>
      <c r="AV56" s="174"/>
      <c r="AW56" s="286" t="s">
        <v>1640</v>
      </c>
      <c r="AX56" s="174"/>
      <c r="AY56" s="473" t="s">
        <v>1704</v>
      </c>
      <c r="AZ56" s="429">
        <v>100</v>
      </c>
      <c r="BC56" s="523"/>
      <c r="BE56" s="523"/>
    </row>
    <row r="57" spans="1:57" s="2" customFormat="1" ht="149.25" customHeight="1" x14ac:dyDescent="0.25">
      <c r="A57" s="628"/>
      <c r="B57" s="628"/>
      <c r="C57" s="618"/>
      <c r="D57" s="496" t="s">
        <v>1579</v>
      </c>
      <c r="E57" s="243">
        <v>42</v>
      </c>
      <c r="F57" s="161">
        <v>54</v>
      </c>
      <c r="G57" s="161" t="s">
        <v>306</v>
      </c>
      <c r="H57" s="185" t="s">
        <v>305</v>
      </c>
      <c r="I57" s="550"/>
      <c r="J57" s="404">
        <v>4</v>
      </c>
      <c r="K57" s="181">
        <v>35</v>
      </c>
      <c r="L57" s="298">
        <v>85</v>
      </c>
      <c r="M57" s="649"/>
      <c r="N57" s="649"/>
      <c r="O57" s="622"/>
      <c r="P57" s="53" t="s">
        <v>715</v>
      </c>
      <c r="Q57" s="161">
        <v>10</v>
      </c>
      <c r="R57" s="158">
        <v>35</v>
      </c>
      <c r="S57" s="310">
        <v>1</v>
      </c>
      <c r="T57" s="160" t="s">
        <v>529</v>
      </c>
      <c r="U57" s="161">
        <v>20</v>
      </c>
      <c r="V57" s="158">
        <v>35</v>
      </c>
      <c r="W57" s="157">
        <v>0.85</v>
      </c>
      <c r="X57" s="167" t="s">
        <v>643</v>
      </c>
      <c r="Y57" s="164">
        <v>27</v>
      </c>
      <c r="Z57" s="162">
        <v>27</v>
      </c>
      <c r="AA57" s="153">
        <v>83</v>
      </c>
      <c r="AB57" s="99" t="s">
        <v>829</v>
      </c>
      <c r="AC57" s="123" t="s">
        <v>1366</v>
      </c>
      <c r="AD57" s="123" t="s">
        <v>1381</v>
      </c>
      <c r="AE57" s="129">
        <v>2201006</v>
      </c>
      <c r="AF57" s="123" t="s">
        <v>1431</v>
      </c>
      <c r="AG57" s="123" t="s">
        <v>1432</v>
      </c>
      <c r="AH57" s="134">
        <v>54</v>
      </c>
      <c r="AI57" s="164">
        <v>30</v>
      </c>
      <c r="AJ57" s="155">
        <v>30</v>
      </c>
      <c r="AK57" s="156">
        <v>85</v>
      </c>
      <c r="AL57" s="74" t="s">
        <v>1094</v>
      </c>
      <c r="AM57" s="98" t="s">
        <v>973</v>
      </c>
      <c r="AN57" s="201">
        <v>30</v>
      </c>
      <c r="AO57" s="204">
        <v>54</v>
      </c>
      <c r="AP57" s="206">
        <v>97</v>
      </c>
      <c r="AQ57" s="208"/>
      <c r="AR57" s="208" t="s">
        <v>1219</v>
      </c>
      <c r="AS57" s="201">
        <v>54</v>
      </c>
      <c r="AT57" s="323">
        <v>54</v>
      </c>
      <c r="AU57" s="150">
        <v>100</v>
      </c>
      <c r="AV57" s="174"/>
      <c r="AW57" s="474" t="s">
        <v>1706</v>
      </c>
      <c r="AX57" s="174"/>
      <c r="AY57" s="473" t="s">
        <v>1705</v>
      </c>
      <c r="AZ57" s="429">
        <v>100</v>
      </c>
    </row>
    <row r="58" spans="1:57" s="2" customFormat="1" ht="129.75" customHeight="1" x14ac:dyDescent="0.25">
      <c r="A58" s="628"/>
      <c r="B58" s="628"/>
      <c r="C58" s="618" t="s">
        <v>304</v>
      </c>
      <c r="D58" s="496" t="s">
        <v>303</v>
      </c>
      <c r="E58" s="243" t="s">
        <v>1323</v>
      </c>
      <c r="F58" s="161" t="s">
        <v>302</v>
      </c>
      <c r="G58" s="161" t="s">
        <v>301</v>
      </c>
      <c r="H58" s="174" t="s">
        <v>300</v>
      </c>
      <c r="I58" s="550" t="s">
        <v>279</v>
      </c>
      <c r="J58" s="402" t="s">
        <v>694</v>
      </c>
      <c r="K58" s="181" t="s">
        <v>37</v>
      </c>
      <c r="L58" s="299" t="s">
        <v>37</v>
      </c>
      <c r="M58" s="649"/>
      <c r="N58" s="649"/>
      <c r="O58" s="622"/>
      <c r="P58" s="190" t="s">
        <v>716</v>
      </c>
      <c r="Q58" s="161">
        <v>5</v>
      </c>
      <c r="R58" s="158" t="s">
        <v>37</v>
      </c>
      <c r="S58" s="308">
        <v>0</v>
      </c>
      <c r="T58" s="160" t="s">
        <v>463</v>
      </c>
      <c r="U58" s="161">
        <v>5</v>
      </c>
      <c r="V58" s="158" t="s">
        <v>37</v>
      </c>
      <c r="W58" s="157">
        <v>0.8</v>
      </c>
      <c r="X58" s="167" t="s">
        <v>644</v>
      </c>
      <c r="Y58" s="164" t="s">
        <v>302</v>
      </c>
      <c r="Z58" s="162" t="s">
        <v>778</v>
      </c>
      <c r="AA58" s="153">
        <v>62</v>
      </c>
      <c r="AB58" s="99" t="s">
        <v>830</v>
      </c>
      <c r="AC58" s="123" t="s">
        <v>1366</v>
      </c>
      <c r="AD58" s="123" t="s">
        <v>1433</v>
      </c>
      <c r="AE58" s="124" t="s">
        <v>1375</v>
      </c>
      <c r="AF58" s="123" t="s">
        <v>1434</v>
      </c>
      <c r="AG58" s="123" t="s">
        <v>1435</v>
      </c>
      <c r="AH58" s="134">
        <v>2</v>
      </c>
      <c r="AI58" s="164" t="s">
        <v>302</v>
      </c>
      <c r="AJ58" s="155" t="s">
        <v>1108</v>
      </c>
      <c r="AK58" s="156">
        <v>70</v>
      </c>
      <c r="AL58" s="74"/>
      <c r="AM58" s="98" t="s">
        <v>974</v>
      </c>
      <c r="AN58" s="201" t="s">
        <v>1108</v>
      </c>
      <c r="AO58" s="205">
        <v>0</v>
      </c>
      <c r="AP58" s="206">
        <v>0</v>
      </c>
      <c r="AQ58" s="208"/>
      <c r="AR58" s="208"/>
      <c r="AS58" s="201" t="s">
        <v>1323</v>
      </c>
      <c r="AT58" s="323">
        <v>0</v>
      </c>
      <c r="AU58" s="150">
        <v>0</v>
      </c>
      <c r="AV58" s="174"/>
      <c r="AW58" s="152"/>
      <c r="AX58" s="174"/>
      <c r="AY58" s="473" t="s">
        <v>1707</v>
      </c>
      <c r="AZ58" s="429">
        <v>33</v>
      </c>
    </row>
    <row r="59" spans="1:57" s="2" customFormat="1" ht="157.5" customHeight="1" x14ac:dyDescent="0.25">
      <c r="A59" s="628"/>
      <c r="B59" s="628"/>
      <c r="C59" s="618"/>
      <c r="D59" s="496" t="s">
        <v>1580</v>
      </c>
      <c r="E59" s="243">
        <v>3</v>
      </c>
      <c r="F59" s="161">
        <v>3</v>
      </c>
      <c r="G59" s="161" t="s">
        <v>299</v>
      </c>
      <c r="H59" s="161" t="s">
        <v>298</v>
      </c>
      <c r="I59" s="550"/>
      <c r="J59" s="402">
        <v>0.5</v>
      </c>
      <c r="K59" s="181">
        <v>0.5</v>
      </c>
      <c r="L59" s="298">
        <f>K59/J59*100</f>
        <v>100</v>
      </c>
      <c r="M59" s="649"/>
      <c r="N59" s="649"/>
      <c r="O59" s="622"/>
      <c r="P59" s="190" t="s">
        <v>717</v>
      </c>
      <c r="Q59" s="161">
        <v>1</v>
      </c>
      <c r="R59" s="158">
        <v>1</v>
      </c>
      <c r="S59" s="310">
        <f>R59/Q59*1</f>
        <v>1</v>
      </c>
      <c r="T59" s="160" t="s">
        <v>524</v>
      </c>
      <c r="U59" s="161">
        <v>1</v>
      </c>
      <c r="V59" s="158">
        <v>1</v>
      </c>
      <c r="W59" s="157">
        <v>0.8</v>
      </c>
      <c r="X59" s="167" t="s">
        <v>644</v>
      </c>
      <c r="Y59" s="164">
        <v>3</v>
      </c>
      <c r="Z59" s="162">
        <v>2</v>
      </c>
      <c r="AA59" s="153">
        <v>80</v>
      </c>
      <c r="AB59" s="99" t="s">
        <v>831</v>
      </c>
      <c r="AC59" s="123" t="s">
        <v>1366</v>
      </c>
      <c r="AD59" s="123" t="s">
        <v>1381</v>
      </c>
      <c r="AE59" s="129">
        <v>2201030</v>
      </c>
      <c r="AF59" s="123" t="s">
        <v>1436</v>
      </c>
      <c r="AG59" s="123" t="s">
        <v>1437</v>
      </c>
      <c r="AH59" s="137">
        <v>2500</v>
      </c>
      <c r="AI59" s="164">
        <v>3</v>
      </c>
      <c r="AJ59" s="155" t="s">
        <v>1110</v>
      </c>
      <c r="AK59" s="156">
        <v>85</v>
      </c>
      <c r="AL59" s="74"/>
      <c r="AM59" s="98" t="s">
        <v>975</v>
      </c>
      <c r="AN59" s="201" t="s">
        <v>1110</v>
      </c>
      <c r="AO59" s="204">
        <v>3</v>
      </c>
      <c r="AP59" s="206">
        <v>75</v>
      </c>
      <c r="AQ59" s="208"/>
      <c r="AR59" s="474" t="s">
        <v>1220</v>
      </c>
      <c r="AS59" s="201">
        <v>3</v>
      </c>
      <c r="AT59" s="323">
        <v>8</v>
      </c>
      <c r="AU59" s="150">
        <v>100</v>
      </c>
      <c r="AV59" s="174"/>
      <c r="AW59" s="152"/>
      <c r="AX59" s="174"/>
      <c r="AY59" s="473" t="s">
        <v>1708</v>
      </c>
      <c r="AZ59" s="429">
        <v>100</v>
      </c>
    </row>
    <row r="60" spans="1:57" s="2" customFormat="1" ht="63.75" customHeight="1" x14ac:dyDescent="0.25">
      <c r="A60" s="628"/>
      <c r="B60" s="628"/>
      <c r="C60" s="618"/>
      <c r="D60" s="642" t="s">
        <v>1581</v>
      </c>
      <c r="E60" s="243">
        <v>3</v>
      </c>
      <c r="F60" s="256">
        <v>5</v>
      </c>
      <c r="G60" s="550" t="s">
        <v>297</v>
      </c>
      <c r="H60" s="185" t="s">
        <v>296</v>
      </c>
      <c r="I60" s="550"/>
      <c r="J60" s="632">
        <v>5</v>
      </c>
      <c r="K60" s="632">
        <v>5</v>
      </c>
      <c r="L60" s="655">
        <f>K60/K60*100</f>
        <v>100</v>
      </c>
      <c r="M60" s="649"/>
      <c r="N60" s="649"/>
      <c r="O60" s="622"/>
      <c r="P60" s="677" t="s">
        <v>718</v>
      </c>
      <c r="Q60" s="550">
        <v>1</v>
      </c>
      <c r="R60" s="596">
        <v>4</v>
      </c>
      <c r="S60" s="600">
        <v>1</v>
      </c>
      <c r="T60" s="598" t="s">
        <v>464</v>
      </c>
      <c r="U60" s="550">
        <v>1</v>
      </c>
      <c r="V60" s="596">
        <v>4</v>
      </c>
      <c r="W60" s="594">
        <v>0.8</v>
      </c>
      <c r="X60" s="167" t="s">
        <v>644</v>
      </c>
      <c r="Y60" s="592">
        <v>5</v>
      </c>
      <c r="Z60" s="601" t="s">
        <v>139</v>
      </c>
      <c r="AA60" s="582">
        <v>81</v>
      </c>
      <c r="AB60" s="99" t="s">
        <v>832</v>
      </c>
      <c r="AC60" s="123" t="s">
        <v>1366</v>
      </c>
      <c r="AD60" s="123" t="s">
        <v>1381</v>
      </c>
      <c r="AE60" s="129">
        <v>2201001</v>
      </c>
      <c r="AF60" s="123" t="s">
        <v>1429</v>
      </c>
      <c r="AG60" s="123" t="s">
        <v>1430</v>
      </c>
      <c r="AH60" s="134">
        <v>5</v>
      </c>
      <c r="AI60" s="592">
        <v>5</v>
      </c>
      <c r="AJ60" s="590">
        <v>2</v>
      </c>
      <c r="AK60" s="591">
        <v>77</v>
      </c>
      <c r="AL60" s="75"/>
      <c r="AM60" s="98" t="s">
        <v>976</v>
      </c>
      <c r="AN60" s="563">
        <v>3</v>
      </c>
      <c r="AO60" s="699" t="s">
        <v>1124</v>
      </c>
      <c r="AP60" s="701">
        <v>66</v>
      </c>
      <c r="AQ60" s="208"/>
      <c r="AR60" s="208" t="s">
        <v>1221</v>
      </c>
      <c r="AS60" s="201">
        <v>3</v>
      </c>
      <c r="AT60" s="566">
        <v>8</v>
      </c>
      <c r="AU60" s="553">
        <v>100</v>
      </c>
      <c r="AV60" s="535"/>
      <c r="AW60" s="543"/>
      <c r="AX60" s="535"/>
      <c r="AY60" s="540" t="s">
        <v>1770</v>
      </c>
      <c r="AZ60" s="536">
        <v>100</v>
      </c>
    </row>
    <row r="61" spans="1:57" s="2" customFormat="1" ht="231" customHeight="1" x14ac:dyDescent="0.25">
      <c r="A61" s="628"/>
      <c r="B61" s="628"/>
      <c r="C61" s="618"/>
      <c r="D61" s="550"/>
      <c r="E61" s="243">
        <v>3</v>
      </c>
      <c r="F61" s="256"/>
      <c r="G61" s="550"/>
      <c r="H61" s="185" t="s">
        <v>295</v>
      </c>
      <c r="I61" s="550"/>
      <c r="J61" s="632"/>
      <c r="K61" s="632"/>
      <c r="L61" s="655"/>
      <c r="M61" s="649"/>
      <c r="N61" s="649"/>
      <c r="O61" s="622"/>
      <c r="P61" s="677"/>
      <c r="Q61" s="550"/>
      <c r="R61" s="596"/>
      <c r="S61" s="600"/>
      <c r="T61" s="598"/>
      <c r="U61" s="550"/>
      <c r="V61" s="596"/>
      <c r="W61" s="595"/>
      <c r="X61" s="167" t="s">
        <v>644</v>
      </c>
      <c r="Y61" s="592"/>
      <c r="Z61" s="601"/>
      <c r="AA61" s="582"/>
      <c r="AB61" s="99" t="s">
        <v>833</v>
      </c>
      <c r="AC61" s="122"/>
      <c r="AD61" s="122"/>
      <c r="AE61" s="122"/>
      <c r="AF61" s="122"/>
      <c r="AG61" s="122"/>
      <c r="AH61" s="122"/>
      <c r="AI61" s="592"/>
      <c r="AJ61" s="590"/>
      <c r="AK61" s="591"/>
      <c r="AL61" s="75"/>
      <c r="AM61" s="98" t="s">
        <v>977</v>
      </c>
      <c r="AN61" s="563"/>
      <c r="AO61" s="699"/>
      <c r="AP61" s="701"/>
      <c r="AQ61" s="88"/>
      <c r="AR61" s="501" t="s">
        <v>1222</v>
      </c>
      <c r="AS61" s="201">
        <v>3</v>
      </c>
      <c r="AT61" s="566"/>
      <c r="AU61" s="553"/>
      <c r="AV61" s="535"/>
      <c r="AW61" s="543"/>
      <c r="AX61" s="535"/>
      <c r="AY61" s="541"/>
      <c r="AZ61" s="536"/>
    </row>
    <row r="62" spans="1:57" s="2" customFormat="1" ht="96" customHeight="1" x14ac:dyDescent="0.25">
      <c r="A62" s="628"/>
      <c r="B62" s="628"/>
      <c r="C62" s="618"/>
      <c r="D62" s="496" t="s">
        <v>294</v>
      </c>
      <c r="E62" s="243">
        <v>1</v>
      </c>
      <c r="F62" s="161">
        <v>1</v>
      </c>
      <c r="G62" s="161" t="s">
        <v>293</v>
      </c>
      <c r="H62" s="185" t="s">
        <v>292</v>
      </c>
      <c r="I62" s="550"/>
      <c r="J62" s="402">
        <v>0.2</v>
      </c>
      <c r="K62" s="181">
        <v>0.1</v>
      </c>
      <c r="L62" s="300">
        <f>K62/J62*100</f>
        <v>50</v>
      </c>
      <c r="M62" s="649"/>
      <c r="N62" s="649"/>
      <c r="O62" s="622"/>
      <c r="P62" s="190" t="s">
        <v>719</v>
      </c>
      <c r="Q62" s="161">
        <v>10</v>
      </c>
      <c r="R62" s="158">
        <v>10</v>
      </c>
      <c r="S62" s="310">
        <f>R62/Q62*1</f>
        <v>1</v>
      </c>
      <c r="T62" s="160" t="s">
        <v>527</v>
      </c>
      <c r="U62" s="161">
        <v>10</v>
      </c>
      <c r="V62" s="158">
        <v>10</v>
      </c>
      <c r="W62" s="157">
        <v>0.8</v>
      </c>
      <c r="X62" s="167" t="s">
        <v>644</v>
      </c>
      <c r="Y62" s="164">
        <v>1</v>
      </c>
      <c r="Z62" s="162">
        <v>1</v>
      </c>
      <c r="AA62" s="153">
        <v>75</v>
      </c>
      <c r="AB62" s="99" t="s">
        <v>833</v>
      </c>
      <c r="AC62" s="122"/>
      <c r="AD62" s="122"/>
      <c r="AE62" s="122"/>
      <c r="AF62" s="122"/>
      <c r="AG62" s="122"/>
      <c r="AH62" s="122"/>
      <c r="AI62" s="164">
        <v>1</v>
      </c>
      <c r="AJ62" s="155">
        <v>1</v>
      </c>
      <c r="AK62" s="156">
        <v>71</v>
      </c>
      <c r="AL62" s="75"/>
      <c r="AM62" s="98" t="s">
        <v>978</v>
      </c>
      <c r="AN62" s="201">
        <v>1</v>
      </c>
      <c r="AO62" s="204" t="s">
        <v>1125</v>
      </c>
      <c r="AP62" s="206">
        <v>78</v>
      </c>
      <c r="AQ62" s="88"/>
      <c r="AR62" s="208" t="s">
        <v>1223</v>
      </c>
      <c r="AS62" s="201">
        <v>1</v>
      </c>
      <c r="AT62" s="370">
        <v>1</v>
      </c>
      <c r="AU62" s="150">
        <v>100</v>
      </c>
      <c r="AV62" s="174"/>
      <c r="AW62" s="115"/>
      <c r="AX62" s="174"/>
      <c r="AY62" s="473" t="s">
        <v>1709</v>
      </c>
      <c r="AZ62" s="429">
        <v>100</v>
      </c>
    </row>
    <row r="63" spans="1:57" s="2" customFormat="1" ht="84.75" customHeight="1" x14ac:dyDescent="0.25">
      <c r="A63" s="628"/>
      <c r="B63" s="628"/>
      <c r="C63" s="618"/>
      <c r="D63" s="496" t="s">
        <v>1582</v>
      </c>
      <c r="E63" s="243">
        <v>3</v>
      </c>
      <c r="F63" s="161">
        <v>3</v>
      </c>
      <c r="G63" s="161" t="s">
        <v>291</v>
      </c>
      <c r="H63" s="185" t="s">
        <v>290</v>
      </c>
      <c r="I63" s="550"/>
      <c r="J63" s="402">
        <v>1</v>
      </c>
      <c r="K63" s="181">
        <v>1</v>
      </c>
      <c r="L63" s="300">
        <f>K63/J63*100</f>
        <v>100</v>
      </c>
      <c r="M63" s="649"/>
      <c r="N63" s="649"/>
      <c r="O63" s="622"/>
      <c r="P63" s="190" t="s">
        <v>720</v>
      </c>
      <c r="Q63" s="161">
        <v>1</v>
      </c>
      <c r="R63" s="158">
        <v>1</v>
      </c>
      <c r="S63" s="310">
        <v>1</v>
      </c>
      <c r="T63" s="160" t="s">
        <v>465</v>
      </c>
      <c r="U63" s="161">
        <v>1</v>
      </c>
      <c r="V63" s="158">
        <v>1</v>
      </c>
      <c r="W63" s="157">
        <v>0.85</v>
      </c>
      <c r="X63" s="167" t="s">
        <v>644</v>
      </c>
      <c r="Y63" s="164">
        <v>3</v>
      </c>
      <c r="Z63" s="162">
        <v>2</v>
      </c>
      <c r="AA63" s="153">
        <v>72</v>
      </c>
      <c r="AB63" s="99" t="s">
        <v>834</v>
      </c>
      <c r="AC63" s="122"/>
      <c r="AD63" s="122"/>
      <c r="AE63" s="122"/>
      <c r="AF63" s="122"/>
      <c r="AG63" s="122"/>
      <c r="AH63" s="122"/>
      <c r="AI63" s="164">
        <v>3</v>
      </c>
      <c r="AJ63" s="155" t="s">
        <v>1111</v>
      </c>
      <c r="AK63" s="156">
        <v>82</v>
      </c>
      <c r="AL63" s="75"/>
      <c r="AM63" s="98" t="s">
        <v>979</v>
      </c>
      <c r="AN63" s="201">
        <v>3</v>
      </c>
      <c r="AO63" s="204" t="s">
        <v>1126</v>
      </c>
      <c r="AP63" s="206">
        <v>95</v>
      </c>
      <c r="AQ63" s="88"/>
      <c r="AR63" s="208" t="s">
        <v>1224</v>
      </c>
      <c r="AS63" s="201">
        <v>3</v>
      </c>
      <c r="AT63" s="323">
        <v>3</v>
      </c>
      <c r="AU63" s="150">
        <v>100</v>
      </c>
      <c r="AV63" s="174"/>
      <c r="AW63" s="115"/>
      <c r="AX63" s="174"/>
      <c r="AY63" s="477" t="s">
        <v>1750</v>
      </c>
      <c r="AZ63" s="429">
        <v>100</v>
      </c>
    </row>
    <row r="64" spans="1:57" s="2" customFormat="1" ht="67.5" customHeight="1" x14ac:dyDescent="0.25">
      <c r="A64" s="628"/>
      <c r="B64" s="628"/>
      <c r="C64" s="618" t="s">
        <v>289</v>
      </c>
      <c r="D64" s="642" t="s">
        <v>288</v>
      </c>
      <c r="E64" s="557">
        <v>0.5</v>
      </c>
      <c r="F64" s="599">
        <v>0.7</v>
      </c>
      <c r="G64" s="599" t="s">
        <v>287</v>
      </c>
      <c r="H64" s="185" t="s">
        <v>286</v>
      </c>
      <c r="I64" s="599" t="s">
        <v>279</v>
      </c>
      <c r="J64" s="632">
        <v>0.05</v>
      </c>
      <c r="K64" s="650">
        <v>0.01</v>
      </c>
      <c r="L64" s="651">
        <f>K64/J64*100</f>
        <v>20</v>
      </c>
      <c r="M64" s="649"/>
      <c r="N64" s="649"/>
      <c r="O64" s="622"/>
      <c r="P64" s="679" t="s">
        <v>721</v>
      </c>
      <c r="Q64" s="550">
        <v>10</v>
      </c>
      <c r="R64" s="596">
        <v>10</v>
      </c>
      <c r="S64" s="600">
        <f>R64/Q64*1</f>
        <v>1</v>
      </c>
      <c r="T64" s="598" t="s">
        <v>528</v>
      </c>
      <c r="U64" s="550">
        <v>10</v>
      </c>
      <c r="V64" s="596">
        <v>10</v>
      </c>
      <c r="W64" s="594">
        <v>0.7</v>
      </c>
      <c r="X64" s="167"/>
      <c r="Y64" s="593">
        <v>0.7</v>
      </c>
      <c r="Z64" s="613">
        <v>0.3</v>
      </c>
      <c r="AA64" s="582">
        <v>73</v>
      </c>
      <c r="AB64" s="99" t="s">
        <v>835</v>
      </c>
      <c r="AC64" s="123" t="s">
        <v>1366</v>
      </c>
      <c r="AD64" s="123" t="s">
        <v>1381</v>
      </c>
      <c r="AE64" s="129">
        <v>2201050</v>
      </c>
      <c r="AF64" s="123" t="s">
        <v>1382</v>
      </c>
      <c r="AG64" s="123" t="s">
        <v>1383</v>
      </c>
      <c r="AH64" s="130">
        <v>33000</v>
      </c>
      <c r="AI64" s="593">
        <v>0.7</v>
      </c>
      <c r="AJ64" s="691">
        <v>0.35</v>
      </c>
      <c r="AK64" s="591">
        <v>67</v>
      </c>
      <c r="AL64" s="75"/>
      <c r="AM64" s="98" t="s">
        <v>980</v>
      </c>
      <c r="AN64" s="557">
        <v>0.35</v>
      </c>
      <c r="AO64" s="700" t="s">
        <v>1127</v>
      </c>
      <c r="AP64" s="701">
        <v>70</v>
      </c>
      <c r="AQ64" s="208"/>
      <c r="AR64" s="208" t="s">
        <v>1225</v>
      </c>
      <c r="AS64" s="557">
        <v>0.5</v>
      </c>
      <c r="AT64" s="571">
        <v>0.185</v>
      </c>
      <c r="AU64" s="553">
        <v>37</v>
      </c>
      <c r="AV64" s="535"/>
      <c r="AW64" s="543"/>
      <c r="AX64" s="535"/>
      <c r="AY64" s="537" t="s">
        <v>1771</v>
      </c>
      <c r="AZ64" s="536">
        <v>60</v>
      </c>
    </row>
    <row r="65" spans="1:55" s="2" customFormat="1" ht="71.25" customHeight="1" x14ac:dyDescent="0.25">
      <c r="A65" s="628"/>
      <c r="B65" s="628"/>
      <c r="C65" s="618"/>
      <c r="D65" s="550"/>
      <c r="E65" s="557"/>
      <c r="F65" s="599"/>
      <c r="G65" s="599"/>
      <c r="H65" s="161" t="s">
        <v>285</v>
      </c>
      <c r="I65" s="599"/>
      <c r="J65" s="632"/>
      <c r="K65" s="650"/>
      <c r="L65" s="651"/>
      <c r="M65" s="649"/>
      <c r="N65" s="649"/>
      <c r="O65" s="622"/>
      <c r="P65" s="679"/>
      <c r="Q65" s="550"/>
      <c r="R65" s="596"/>
      <c r="S65" s="600"/>
      <c r="T65" s="598"/>
      <c r="U65" s="550"/>
      <c r="V65" s="596"/>
      <c r="W65" s="595"/>
      <c r="X65" s="167"/>
      <c r="Y65" s="593"/>
      <c r="Z65" s="613"/>
      <c r="AA65" s="582"/>
      <c r="AB65" s="99" t="s">
        <v>836</v>
      </c>
      <c r="AC65" s="122"/>
      <c r="AD65" s="122"/>
      <c r="AE65" s="122"/>
      <c r="AF65" s="122"/>
      <c r="AG65" s="122"/>
      <c r="AH65" s="122"/>
      <c r="AI65" s="593"/>
      <c r="AJ65" s="691"/>
      <c r="AK65" s="591"/>
      <c r="AL65" s="75"/>
      <c r="AM65" s="98" t="str">
        <f>[1]Hoja1!$Z$65</f>
        <v xml:space="preserve"> MUNICIPIO DE ARMENIA; Normas establecidad en la construccion o mantenimiento  en infraestructura  ya establecidas por el estado</v>
      </c>
      <c r="AN65" s="557"/>
      <c r="AO65" s="700"/>
      <c r="AP65" s="701"/>
      <c r="AQ65" s="708" t="s">
        <v>1163</v>
      </c>
      <c r="AR65" s="709" t="s">
        <v>1226</v>
      </c>
      <c r="AS65" s="557"/>
      <c r="AT65" s="571"/>
      <c r="AU65" s="553"/>
      <c r="AV65" s="535"/>
      <c r="AW65" s="543"/>
      <c r="AX65" s="535"/>
      <c r="AY65" s="538"/>
      <c r="AZ65" s="536"/>
    </row>
    <row r="66" spans="1:55" s="2" customFormat="1" ht="22.5" customHeight="1" x14ac:dyDescent="0.25">
      <c r="A66" s="628"/>
      <c r="B66" s="628"/>
      <c r="C66" s="618"/>
      <c r="D66" s="550"/>
      <c r="E66" s="557"/>
      <c r="F66" s="599"/>
      <c r="G66" s="599"/>
      <c r="H66" s="161" t="s">
        <v>284</v>
      </c>
      <c r="I66" s="599"/>
      <c r="J66" s="632"/>
      <c r="K66" s="650"/>
      <c r="L66" s="651"/>
      <c r="M66" s="649"/>
      <c r="N66" s="649"/>
      <c r="O66" s="622"/>
      <c r="P66" s="679"/>
      <c r="Q66" s="550"/>
      <c r="R66" s="596"/>
      <c r="S66" s="600"/>
      <c r="T66" s="598"/>
      <c r="U66" s="550"/>
      <c r="V66" s="596"/>
      <c r="W66" s="595"/>
      <c r="X66" s="167"/>
      <c r="Y66" s="593"/>
      <c r="Z66" s="613"/>
      <c r="AA66" s="582"/>
      <c r="AB66" s="104"/>
      <c r="AC66" s="122"/>
      <c r="AD66" s="122"/>
      <c r="AE66" s="122"/>
      <c r="AF66" s="122"/>
      <c r="AG66" s="122"/>
      <c r="AH66" s="122"/>
      <c r="AI66" s="593"/>
      <c r="AJ66" s="691"/>
      <c r="AK66" s="591"/>
      <c r="AL66" s="75"/>
      <c r="AM66" s="98"/>
      <c r="AN66" s="557"/>
      <c r="AO66" s="700"/>
      <c r="AP66" s="701"/>
      <c r="AQ66" s="708"/>
      <c r="AR66" s="708"/>
      <c r="AS66" s="557"/>
      <c r="AT66" s="571"/>
      <c r="AU66" s="553"/>
      <c r="AV66" s="535"/>
      <c r="AW66" s="543"/>
      <c r="AX66" s="535"/>
      <c r="AY66" s="539"/>
      <c r="AZ66" s="536"/>
    </row>
    <row r="67" spans="1:55" s="2" customFormat="1" ht="41.25" customHeight="1" x14ac:dyDescent="0.25">
      <c r="A67" s="628"/>
      <c r="B67" s="628"/>
      <c r="C67" s="618" t="s">
        <v>283</v>
      </c>
      <c r="D67" s="549" t="s">
        <v>282</v>
      </c>
      <c r="E67" s="564">
        <v>0.45</v>
      </c>
      <c r="F67" s="171">
        <v>0.6</v>
      </c>
      <c r="G67" s="599" t="s">
        <v>281</v>
      </c>
      <c r="H67" s="161" t="s">
        <v>280</v>
      </c>
      <c r="I67" s="599" t="s">
        <v>279</v>
      </c>
      <c r="J67" s="632">
        <v>0.05</v>
      </c>
      <c r="K67" s="650">
        <v>0.1</v>
      </c>
      <c r="L67" s="655">
        <v>100</v>
      </c>
      <c r="M67" s="649"/>
      <c r="N67" s="649"/>
      <c r="O67" s="622"/>
      <c r="P67" s="682" t="s">
        <v>722</v>
      </c>
      <c r="Q67" s="550">
        <v>11</v>
      </c>
      <c r="R67" s="596">
        <v>11</v>
      </c>
      <c r="S67" s="600">
        <f>R67/Q67*1</f>
        <v>1</v>
      </c>
      <c r="T67" s="598" t="s">
        <v>466</v>
      </c>
      <c r="U67" s="550">
        <v>11</v>
      </c>
      <c r="V67" s="596">
        <v>11</v>
      </c>
      <c r="W67" s="594">
        <v>0.7</v>
      </c>
      <c r="X67" s="167" t="s">
        <v>644</v>
      </c>
      <c r="Y67" s="593">
        <v>0.6</v>
      </c>
      <c r="Z67" s="613">
        <v>0.3</v>
      </c>
      <c r="AA67" s="582">
        <v>80</v>
      </c>
      <c r="AB67" s="99" t="s">
        <v>837</v>
      </c>
      <c r="AC67" s="122"/>
      <c r="AD67" s="122"/>
      <c r="AE67" s="122"/>
      <c r="AF67" s="122"/>
      <c r="AG67" s="122"/>
      <c r="AH67" s="122"/>
      <c r="AI67" s="593">
        <v>0.6</v>
      </c>
      <c r="AJ67" s="691">
        <v>0.35</v>
      </c>
      <c r="AK67" s="591">
        <v>55</v>
      </c>
      <c r="AL67" s="75"/>
      <c r="AM67" s="98" t="s">
        <v>981</v>
      </c>
      <c r="AN67" s="564">
        <v>0.4</v>
      </c>
      <c r="AO67" s="700">
        <v>0.75</v>
      </c>
      <c r="AP67" s="701">
        <v>75</v>
      </c>
      <c r="AQ67" s="88"/>
      <c r="AR67" s="208" t="s">
        <v>1227</v>
      </c>
      <c r="AS67" s="564">
        <v>0.45</v>
      </c>
      <c r="AT67" s="571">
        <v>0.32</v>
      </c>
      <c r="AU67" s="553">
        <v>70</v>
      </c>
      <c r="AV67" s="535"/>
      <c r="AW67" s="547"/>
      <c r="AX67" s="535"/>
      <c r="AY67" s="540" t="s">
        <v>1710</v>
      </c>
      <c r="AZ67" s="536">
        <v>70</v>
      </c>
    </row>
    <row r="68" spans="1:55" s="2" customFormat="1" ht="102" customHeight="1" x14ac:dyDescent="0.25">
      <c r="A68" s="628"/>
      <c r="B68" s="628"/>
      <c r="C68" s="618"/>
      <c r="D68" s="550"/>
      <c r="E68" s="564"/>
      <c r="F68" s="171"/>
      <c r="G68" s="599"/>
      <c r="H68" s="185" t="s">
        <v>278</v>
      </c>
      <c r="I68" s="599"/>
      <c r="J68" s="632"/>
      <c r="K68" s="650"/>
      <c r="L68" s="658"/>
      <c r="M68" s="649"/>
      <c r="N68" s="649"/>
      <c r="O68" s="622"/>
      <c r="P68" s="682"/>
      <c r="Q68" s="550"/>
      <c r="R68" s="596"/>
      <c r="S68" s="600"/>
      <c r="T68" s="598"/>
      <c r="U68" s="550"/>
      <c r="V68" s="596"/>
      <c r="W68" s="595"/>
      <c r="X68" s="167" t="s">
        <v>644</v>
      </c>
      <c r="Y68" s="593"/>
      <c r="Z68" s="613"/>
      <c r="AA68" s="582"/>
      <c r="AB68" s="99" t="s">
        <v>838</v>
      </c>
      <c r="AC68" s="122"/>
      <c r="AD68" s="122"/>
      <c r="AE68" s="122"/>
      <c r="AF68" s="122"/>
      <c r="AG68" s="122"/>
      <c r="AH68" s="122"/>
      <c r="AI68" s="593"/>
      <c r="AJ68" s="691"/>
      <c r="AK68" s="591"/>
      <c r="AL68" s="75"/>
      <c r="AM68" s="98" t="s">
        <v>982</v>
      </c>
      <c r="AN68" s="564"/>
      <c r="AO68" s="700"/>
      <c r="AP68" s="701"/>
      <c r="AQ68" s="88"/>
      <c r="AR68" s="208" t="s">
        <v>1228</v>
      </c>
      <c r="AS68" s="564"/>
      <c r="AT68" s="571"/>
      <c r="AU68" s="553"/>
      <c r="AV68" s="535"/>
      <c r="AW68" s="548"/>
      <c r="AX68" s="535"/>
      <c r="AY68" s="541"/>
      <c r="AZ68" s="536"/>
    </row>
    <row r="69" spans="1:55" s="2" customFormat="1" ht="128.44999999999999" customHeight="1" x14ac:dyDescent="0.25">
      <c r="A69" s="628"/>
      <c r="B69" s="628"/>
      <c r="C69" s="618"/>
      <c r="D69" s="528" t="s">
        <v>1568</v>
      </c>
      <c r="E69" s="81">
        <v>93</v>
      </c>
      <c r="F69" s="172">
        <v>113</v>
      </c>
      <c r="G69" s="172" t="s">
        <v>277</v>
      </c>
      <c r="H69" s="185" t="s">
        <v>276</v>
      </c>
      <c r="I69" s="599"/>
      <c r="J69" s="402">
        <v>6</v>
      </c>
      <c r="K69" s="181">
        <v>0</v>
      </c>
      <c r="L69" s="300">
        <f>K69/J69*100</f>
        <v>0</v>
      </c>
      <c r="M69" s="649"/>
      <c r="N69" s="649"/>
      <c r="O69" s="622"/>
      <c r="P69" s="100" t="s">
        <v>723</v>
      </c>
      <c r="Q69" s="161">
        <v>0.5</v>
      </c>
      <c r="R69" s="158">
        <v>0.5</v>
      </c>
      <c r="S69" s="310">
        <v>1</v>
      </c>
      <c r="T69" s="160" t="s">
        <v>467</v>
      </c>
      <c r="U69" s="161">
        <v>0.5</v>
      </c>
      <c r="V69" s="158">
        <v>0.5</v>
      </c>
      <c r="W69" s="157">
        <v>0.7</v>
      </c>
      <c r="X69" s="167" t="s">
        <v>644</v>
      </c>
      <c r="Y69" s="67">
        <v>113</v>
      </c>
      <c r="Z69" s="68">
        <v>56</v>
      </c>
      <c r="AA69" s="153">
        <v>39</v>
      </c>
      <c r="AB69" s="104"/>
      <c r="AC69" s="123" t="s">
        <v>1366</v>
      </c>
      <c r="AD69" s="123" t="s">
        <v>1374</v>
      </c>
      <c r="AE69" s="126" t="s">
        <v>1423</v>
      </c>
      <c r="AF69" s="123" t="s">
        <v>1424</v>
      </c>
      <c r="AG69" s="133" t="s">
        <v>1425</v>
      </c>
      <c r="AH69" s="134">
        <v>12</v>
      </c>
      <c r="AI69" s="67">
        <v>113</v>
      </c>
      <c r="AJ69" s="76">
        <v>63</v>
      </c>
      <c r="AK69" s="156">
        <v>65</v>
      </c>
      <c r="AL69" s="74" t="s">
        <v>1095</v>
      </c>
      <c r="AM69" s="526" t="s">
        <v>983</v>
      </c>
      <c r="AN69" s="81">
        <v>27</v>
      </c>
      <c r="AO69" s="205" t="s">
        <v>1128</v>
      </c>
      <c r="AP69" s="206">
        <v>62</v>
      </c>
      <c r="AQ69" s="208"/>
      <c r="AR69" s="529" t="s">
        <v>1229</v>
      </c>
      <c r="AS69" s="81">
        <v>93</v>
      </c>
      <c r="AT69" s="323">
        <v>17</v>
      </c>
      <c r="AU69" s="150">
        <v>31</v>
      </c>
      <c r="AV69" s="174"/>
      <c r="AW69" s="278" t="s">
        <v>1619</v>
      </c>
      <c r="AX69" s="174"/>
      <c r="AY69" s="525" t="s">
        <v>1802</v>
      </c>
      <c r="AZ69" s="429">
        <v>52</v>
      </c>
      <c r="BC69" s="523"/>
    </row>
    <row r="70" spans="1:55" s="2" customFormat="1" ht="51" customHeight="1" x14ac:dyDescent="0.25">
      <c r="A70" s="628"/>
      <c r="B70" s="628"/>
      <c r="C70" s="618" t="s">
        <v>275</v>
      </c>
      <c r="D70" s="549" t="s">
        <v>274</v>
      </c>
      <c r="E70" s="563">
        <v>1</v>
      </c>
      <c r="F70" s="161">
        <v>1</v>
      </c>
      <c r="G70" s="550" t="s">
        <v>273</v>
      </c>
      <c r="H70" s="185" t="s">
        <v>272</v>
      </c>
      <c r="I70" s="550" t="s">
        <v>271</v>
      </c>
      <c r="J70" s="632">
        <v>1</v>
      </c>
      <c r="K70" s="632">
        <v>1</v>
      </c>
      <c r="L70" s="655">
        <f>K70/J70*100</f>
        <v>100</v>
      </c>
      <c r="M70" s="635">
        <v>157427880</v>
      </c>
      <c r="N70" s="635">
        <v>124839143</v>
      </c>
      <c r="O70" s="622">
        <f>N70/M70</f>
        <v>0.79299259445023329</v>
      </c>
      <c r="P70" s="678" t="s">
        <v>724</v>
      </c>
      <c r="Q70" s="597">
        <v>0.09</v>
      </c>
      <c r="R70" s="597">
        <v>0.09</v>
      </c>
      <c r="S70" s="600">
        <v>1</v>
      </c>
      <c r="T70" s="598" t="s">
        <v>468</v>
      </c>
      <c r="U70" s="597">
        <v>0.09</v>
      </c>
      <c r="V70" s="597">
        <v>0.09</v>
      </c>
      <c r="W70" s="594">
        <v>0.74</v>
      </c>
      <c r="X70" s="167" t="s">
        <v>644</v>
      </c>
      <c r="Y70" s="592">
        <v>1</v>
      </c>
      <c r="Z70" s="162">
        <v>1</v>
      </c>
      <c r="AA70" s="582">
        <v>70</v>
      </c>
      <c r="AB70" s="99" t="s">
        <v>839</v>
      </c>
      <c r="AC70" s="122"/>
      <c r="AD70" s="122"/>
      <c r="AE70" s="122"/>
      <c r="AF70" s="122"/>
      <c r="AG70" s="122"/>
      <c r="AH70" s="122"/>
      <c r="AI70" s="592">
        <v>1</v>
      </c>
      <c r="AJ70" s="590">
        <v>1</v>
      </c>
      <c r="AK70" s="591">
        <v>60</v>
      </c>
      <c r="AL70" s="75"/>
      <c r="AM70" s="98" t="s">
        <v>984</v>
      </c>
      <c r="AN70" s="563">
        <v>1</v>
      </c>
      <c r="AO70" s="699">
        <v>1</v>
      </c>
      <c r="AP70" s="701">
        <v>70</v>
      </c>
      <c r="AQ70" s="208"/>
      <c r="AR70" s="208" t="s">
        <v>1230</v>
      </c>
      <c r="AS70" s="563">
        <v>1</v>
      </c>
      <c r="AT70" s="578">
        <v>0.7</v>
      </c>
      <c r="AU70" s="553">
        <v>70</v>
      </c>
      <c r="AV70" s="549"/>
      <c r="AW70" s="711"/>
      <c r="AX70" s="535">
        <v>40</v>
      </c>
      <c r="AY70" s="540" t="s">
        <v>1671</v>
      </c>
      <c r="AZ70" s="536">
        <v>77</v>
      </c>
    </row>
    <row r="71" spans="1:55" s="2" customFormat="1" ht="40.5" customHeight="1" x14ac:dyDescent="0.25">
      <c r="A71" s="628"/>
      <c r="B71" s="628"/>
      <c r="C71" s="618"/>
      <c r="D71" s="550"/>
      <c r="E71" s="563"/>
      <c r="F71" s="161"/>
      <c r="G71" s="550"/>
      <c r="H71" s="161" t="s">
        <v>270</v>
      </c>
      <c r="I71" s="550"/>
      <c r="J71" s="632"/>
      <c r="K71" s="632"/>
      <c r="L71" s="658"/>
      <c r="M71" s="635"/>
      <c r="N71" s="635"/>
      <c r="O71" s="622"/>
      <c r="P71" s="678"/>
      <c r="Q71" s="597"/>
      <c r="R71" s="597"/>
      <c r="S71" s="600"/>
      <c r="T71" s="598"/>
      <c r="U71" s="597"/>
      <c r="V71" s="597"/>
      <c r="W71" s="595"/>
      <c r="X71" s="167" t="s">
        <v>644</v>
      </c>
      <c r="Y71" s="592"/>
      <c r="Z71" s="613">
        <v>0.46</v>
      </c>
      <c r="AA71" s="582"/>
      <c r="AB71" s="99" t="s">
        <v>840</v>
      </c>
      <c r="AC71" s="122"/>
      <c r="AD71" s="122"/>
      <c r="AE71" s="122"/>
      <c r="AF71" s="122"/>
      <c r="AG71" s="122"/>
      <c r="AH71" s="122"/>
      <c r="AI71" s="592"/>
      <c r="AJ71" s="590"/>
      <c r="AK71" s="591"/>
      <c r="AL71" s="74" t="s">
        <v>1096</v>
      </c>
      <c r="AM71" s="98" t="s">
        <v>985</v>
      </c>
      <c r="AN71" s="563"/>
      <c r="AO71" s="699"/>
      <c r="AP71" s="701"/>
      <c r="AQ71" s="208"/>
      <c r="AR71" s="90" t="s">
        <v>1231</v>
      </c>
      <c r="AS71" s="563"/>
      <c r="AT71" s="566"/>
      <c r="AU71" s="553"/>
      <c r="AV71" s="550"/>
      <c r="AW71" s="543"/>
      <c r="AX71" s="535"/>
      <c r="AY71" s="540"/>
      <c r="AZ71" s="536"/>
    </row>
    <row r="72" spans="1:55" s="2" customFormat="1" ht="66.75" customHeight="1" x14ac:dyDescent="0.25">
      <c r="A72" s="628"/>
      <c r="B72" s="628" t="s">
        <v>269</v>
      </c>
      <c r="C72" s="618" t="s">
        <v>268</v>
      </c>
      <c r="D72" s="642" t="s">
        <v>267</v>
      </c>
      <c r="E72" s="557">
        <v>0.7</v>
      </c>
      <c r="F72" s="171"/>
      <c r="G72" s="599" t="s">
        <v>266</v>
      </c>
      <c r="H72" s="161" t="s">
        <v>265</v>
      </c>
      <c r="I72" s="599" t="s">
        <v>239</v>
      </c>
      <c r="J72" s="648">
        <v>950</v>
      </c>
      <c r="K72" s="632">
        <v>0</v>
      </c>
      <c r="L72" s="651">
        <f>K72/J72*100</f>
        <v>0</v>
      </c>
      <c r="M72" s="635"/>
      <c r="N72" s="635"/>
      <c r="O72" s="622"/>
      <c r="P72" s="679" t="s">
        <v>725</v>
      </c>
      <c r="Q72" s="597">
        <v>0.09</v>
      </c>
      <c r="R72" s="597" t="s">
        <v>37</v>
      </c>
      <c r="S72" s="623">
        <v>0</v>
      </c>
      <c r="T72" s="598" t="s">
        <v>536</v>
      </c>
      <c r="U72" s="597">
        <v>0.09</v>
      </c>
      <c r="V72" s="597" t="s">
        <v>37</v>
      </c>
      <c r="W72" s="594">
        <v>0.5</v>
      </c>
      <c r="X72" s="167"/>
      <c r="Y72" s="593">
        <v>95</v>
      </c>
      <c r="Z72" s="613"/>
      <c r="AA72" s="582">
        <v>65</v>
      </c>
      <c r="AB72" s="99" t="s">
        <v>841</v>
      </c>
      <c r="AC72" s="123" t="s">
        <v>1366</v>
      </c>
      <c r="AD72" s="123" t="s">
        <v>1438</v>
      </c>
      <c r="AE72" s="127">
        <v>1905031</v>
      </c>
      <c r="AF72" s="123" t="s">
        <v>1439</v>
      </c>
      <c r="AG72" s="123" t="s">
        <v>1440</v>
      </c>
      <c r="AH72" s="127">
        <v>12</v>
      </c>
      <c r="AI72" s="599">
        <v>0.32</v>
      </c>
      <c r="AJ72" s="691">
        <v>0.5</v>
      </c>
      <c r="AK72" s="591">
        <v>60</v>
      </c>
      <c r="AL72" s="75"/>
      <c r="AM72" s="98" t="s">
        <v>986</v>
      </c>
      <c r="AN72" s="557">
        <v>0.5</v>
      </c>
      <c r="AO72" s="700">
        <v>0.62</v>
      </c>
      <c r="AP72" s="701">
        <v>62</v>
      </c>
      <c r="AQ72" s="88"/>
      <c r="AR72" s="208" t="s">
        <v>1232</v>
      </c>
      <c r="AS72" s="557">
        <v>0.7</v>
      </c>
      <c r="AT72" s="571">
        <v>0.96</v>
      </c>
      <c r="AU72" s="553">
        <v>100</v>
      </c>
      <c r="AV72" s="549" t="s">
        <v>1341</v>
      </c>
      <c r="AW72" s="549" t="s">
        <v>1341</v>
      </c>
      <c r="AX72" s="535">
        <v>100</v>
      </c>
      <c r="AY72" s="540" t="s">
        <v>1726</v>
      </c>
      <c r="AZ72" s="536">
        <v>100</v>
      </c>
    </row>
    <row r="73" spans="1:55" s="2" customFormat="1" ht="31.5" customHeight="1" x14ac:dyDescent="0.25">
      <c r="A73" s="628"/>
      <c r="B73" s="628"/>
      <c r="C73" s="618"/>
      <c r="D73" s="550"/>
      <c r="E73" s="557"/>
      <c r="F73" s="171">
        <v>0.95</v>
      </c>
      <c r="G73" s="599"/>
      <c r="H73" s="161" t="s">
        <v>264</v>
      </c>
      <c r="I73" s="599"/>
      <c r="J73" s="648"/>
      <c r="K73" s="632"/>
      <c r="L73" s="693"/>
      <c r="M73" s="635"/>
      <c r="N73" s="635"/>
      <c r="O73" s="622"/>
      <c r="P73" s="679"/>
      <c r="Q73" s="597"/>
      <c r="R73" s="597"/>
      <c r="S73" s="623"/>
      <c r="T73" s="598"/>
      <c r="U73" s="597"/>
      <c r="V73" s="597"/>
      <c r="W73" s="595"/>
      <c r="X73" s="167"/>
      <c r="Y73" s="593"/>
      <c r="Z73" s="613"/>
      <c r="AA73" s="582"/>
      <c r="AB73" s="104"/>
      <c r="AC73" s="122"/>
      <c r="AD73" s="122"/>
      <c r="AE73" s="122"/>
      <c r="AF73" s="122"/>
      <c r="AG73" s="122"/>
      <c r="AH73" s="122"/>
      <c r="AI73" s="599"/>
      <c r="AJ73" s="691"/>
      <c r="AK73" s="591"/>
      <c r="AL73" s="75"/>
      <c r="AM73" s="98" t="s">
        <v>987</v>
      </c>
      <c r="AN73" s="557"/>
      <c r="AO73" s="700"/>
      <c r="AP73" s="701"/>
      <c r="AQ73" s="88"/>
      <c r="AR73" s="208"/>
      <c r="AS73" s="557"/>
      <c r="AT73" s="566"/>
      <c r="AU73" s="553"/>
      <c r="AV73" s="710"/>
      <c r="AW73" s="710"/>
      <c r="AX73" s="535"/>
      <c r="AY73" s="540"/>
      <c r="AZ73" s="536"/>
    </row>
    <row r="74" spans="1:55" s="2" customFormat="1" ht="169.5" customHeight="1" x14ac:dyDescent="0.25">
      <c r="A74" s="628"/>
      <c r="B74" s="628"/>
      <c r="C74" s="618"/>
      <c r="D74" s="550"/>
      <c r="E74" s="557"/>
      <c r="F74" s="171"/>
      <c r="G74" s="599"/>
      <c r="H74" s="161" t="s">
        <v>263</v>
      </c>
      <c r="I74" s="599"/>
      <c r="J74" s="648"/>
      <c r="K74" s="632"/>
      <c r="L74" s="693"/>
      <c r="M74" s="635"/>
      <c r="N74" s="635"/>
      <c r="O74" s="622"/>
      <c r="P74" s="679"/>
      <c r="Q74" s="597"/>
      <c r="R74" s="597"/>
      <c r="S74" s="623"/>
      <c r="T74" s="598"/>
      <c r="U74" s="597"/>
      <c r="V74" s="597"/>
      <c r="W74" s="595"/>
      <c r="X74" s="167" t="s">
        <v>614</v>
      </c>
      <c r="Y74" s="593"/>
      <c r="Z74" s="613"/>
      <c r="AA74" s="582"/>
      <c r="AB74" s="99" t="s">
        <v>842</v>
      </c>
      <c r="AC74" s="122"/>
      <c r="AD74" s="122"/>
      <c r="AE74" s="122"/>
      <c r="AF74" s="122"/>
      <c r="AG74" s="122"/>
      <c r="AH74" s="122"/>
      <c r="AI74" s="599"/>
      <c r="AJ74" s="691"/>
      <c r="AK74" s="591"/>
      <c r="AL74" s="75"/>
      <c r="AM74" s="98" t="s">
        <v>988</v>
      </c>
      <c r="AN74" s="557"/>
      <c r="AO74" s="700"/>
      <c r="AP74" s="701"/>
      <c r="AQ74" s="88"/>
      <c r="AR74" s="208" t="s">
        <v>1233</v>
      </c>
      <c r="AS74" s="557"/>
      <c r="AT74" s="566"/>
      <c r="AU74" s="553"/>
      <c r="AV74" s="710"/>
      <c r="AW74" s="710"/>
      <c r="AX74" s="535"/>
      <c r="AY74" s="540"/>
      <c r="AZ74" s="536"/>
    </row>
    <row r="75" spans="1:55" s="2" customFormat="1" ht="95.25" customHeight="1" x14ac:dyDescent="0.2">
      <c r="A75" s="628"/>
      <c r="B75" s="628"/>
      <c r="C75" s="618"/>
      <c r="D75" s="161" t="s">
        <v>262</v>
      </c>
      <c r="E75" s="243">
        <v>14</v>
      </c>
      <c r="F75" s="161">
        <v>14</v>
      </c>
      <c r="G75" s="161" t="s">
        <v>261</v>
      </c>
      <c r="H75" s="161" t="s">
        <v>260</v>
      </c>
      <c r="I75" s="599"/>
      <c r="J75" s="402">
        <v>14</v>
      </c>
      <c r="K75" s="181">
        <v>0</v>
      </c>
      <c r="L75" s="300">
        <f>K75/J75*100</f>
        <v>0</v>
      </c>
      <c r="M75" s="635"/>
      <c r="N75" s="635"/>
      <c r="O75" s="622"/>
      <c r="P75" s="106" t="s">
        <v>689</v>
      </c>
      <c r="Q75" s="158" t="s">
        <v>513</v>
      </c>
      <c r="R75" s="159" t="s">
        <v>37</v>
      </c>
      <c r="S75" s="309">
        <v>0</v>
      </c>
      <c r="T75" s="160" t="s">
        <v>1569</v>
      </c>
      <c r="U75" s="158" t="s">
        <v>513</v>
      </c>
      <c r="V75" s="159" t="s">
        <v>37</v>
      </c>
      <c r="W75" s="157">
        <v>0.7</v>
      </c>
      <c r="X75" s="167" t="s">
        <v>615</v>
      </c>
      <c r="Y75" s="164">
        <v>14</v>
      </c>
      <c r="Z75" s="162">
        <v>14</v>
      </c>
      <c r="AA75" s="153">
        <v>61</v>
      </c>
      <c r="AB75" s="99" t="s">
        <v>843</v>
      </c>
      <c r="AC75" s="122"/>
      <c r="AD75" s="122"/>
      <c r="AE75" s="122"/>
      <c r="AF75" s="122"/>
      <c r="AG75" s="122"/>
      <c r="AH75" s="122"/>
      <c r="AI75" s="164">
        <v>14</v>
      </c>
      <c r="AJ75" s="155">
        <v>14</v>
      </c>
      <c r="AK75" s="156">
        <v>80</v>
      </c>
      <c r="AL75" s="74"/>
      <c r="AM75" s="98" t="s">
        <v>989</v>
      </c>
      <c r="AN75" s="201">
        <v>14</v>
      </c>
      <c r="AO75" s="205" t="s">
        <v>1129</v>
      </c>
      <c r="AP75" s="206">
        <v>71</v>
      </c>
      <c r="AQ75" s="208"/>
      <c r="AR75" s="208" t="s">
        <v>1234</v>
      </c>
      <c r="AS75" s="201">
        <v>14</v>
      </c>
      <c r="AT75" s="323">
        <v>0</v>
      </c>
      <c r="AU75" s="150">
        <v>0</v>
      </c>
      <c r="AV75" s="174"/>
      <c r="AW75" s="152"/>
      <c r="AX75" s="174"/>
      <c r="AY75" s="328" t="s">
        <v>1682</v>
      </c>
      <c r="AZ75" s="429">
        <v>40</v>
      </c>
    </row>
    <row r="76" spans="1:55" s="2" customFormat="1" ht="75.75" customHeight="1" x14ac:dyDescent="0.2">
      <c r="A76" s="628"/>
      <c r="B76" s="628"/>
      <c r="C76" s="618"/>
      <c r="D76" s="496" t="s">
        <v>259</v>
      </c>
      <c r="E76" s="242">
        <v>0.55000000000000004</v>
      </c>
      <c r="F76" s="178">
        <v>0.7</v>
      </c>
      <c r="G76" s="171" t="s">
        <v>258</v>
      </c>
      <c r="H76" s="161" t="s">
        <v>257</v>
      </c>
      <c r="I76" s="599"/>
      <c r="J76" s="406">
        <v>0.06</v>
      </c>
      <c r="K76" s="181">
        <v>0</v>
      </c>
      <c r="L76" s="300">
        <f>K76/J76*100</f>
        <v>0</v>
      </c>
      <c r="M76" s="635"/>
      <c r="N76" s="635"/>
      <c r="O76" s="622"/>
      <c r="P76" s="106" t="s">
        <v>689</v>
      </c>
      <c r="Q76" s="158">
        <v>1</v>
      </c>
      <c r="R76" s="158">
        <v>1</v>
      </c>
      <c r="S76" s="310">
        <f>R76/Q76</f>
        <v>1</v>
      </c>
      <c r="T76" s="179" t="s">
        <v>469</v>
      </c>
      <c r="U76" s="158">
        <v>1</v>
      </c>
      <c r="V76" s="158">
        <v>1</v>
      </c>
      <c r="W76" s="157">
        <v>0.8</v>
      </c>
      <c r="X76" s="167" t="s">
        <v>616</v>
      </c>
      <c r="Y76" s="194">
        <v>0.7</v>
      </c>
      <c r="Z76" s="168">
        <v>0.35</v>
      </c>
      <c r="AA76" s="165">
        <v>70</v>
      </c>
      <c r="AB76" s="99" t="s">
        <v>844</v>
      </c>
      <c r="AC76" s="122"/>
      <c r="AD76" s="122"/>
      <c r="AE76" s="122"/>
      <c r="AF76" s="122"/>
      <c r="AG76" s="122"/>
      <c r="AH76" s="122"/>
      <c r="AI76" s="194">
        <v>0.7</v>
      </c>
      <c r="AJ76" s="199">
        <v>0.4</v>
      </c>
      <c r="AK76" s="198">
        <v>70</v>
      </c>
      <c r="AL76" s="75"/>
      <c r="AM76" s="98" t="s">
        <v>990</v>
      </c>
      <c r="AN76" s="202">
        <v>0.4</v>
      </c>
      <c r="AO76" s="205">
        <v>0.77</v>
      </c>
      <c r="AP76" s="207">
        <v>77</v>
      </c>
      <c r="AQ76" s="208"/>
      <c r="AR76" s="208" t="s">
        <v>1235</v>
      </c>
      <c r="AS76" s="202">
        <v>0.55000000000000004</v>
      </c>
      <c r="AT76" s="364">
        <v>0.55000000000000004</v>
      </c>
      <c r="AU76" s="151">
        <v>100</v>
      </c>
      <c r="AV76" s="116" t="s">
        <v>1342</v>
      </c>
      <c r="AW76" s="257" t="s">
        <v>1341</v>
      </c>
      <c r="AX76" s="174">
        <v>100</v>
      </c>
      <c r="AY76" s="487" t="s">
        <v>1727</v>
      </c>
      <c r="AZ76" s="429">
        <v>100</v>
      </c>
    </row>
    <row r="77" spans="1:55" s="2" customFormat="1" ht="151.9" customHeight="1" x14ac:dyDescent="0.2">
      <c r="A77" s="628"/>
      <c r="B77" s="628"/>
      <c r="C77" s="618" t="s">
        <v>256</v>
      </c>
      <c r="D77" s="183" t="s">
        <v>255</v>
      </c>
      <c r="E77" s="82" t="s">
        <v>1325</v>
      </c>
      <c r="F77" s="161" t="s">
        <v>254</v>
      </c>
      <c r="G77" s="161" t="s">
        <v>253</v>
      </c>
      <c r="H77" s="161" t="s">
        <v>252</v>
      </c>
      <c r="I77" s="550" t="s">
        <v>239</v>
      </c>
      <c r="J77" s="402" t="s">
        <v>726</v>
      </c>
      <c r="K77" s="181">
        <v>0</v>
      </c>
      <c r="L77" s="300">
        <v>0</v>
      </c>
      <c r="M77" s="635"/>
      <c r="N77" s="635"/>
      <c r="O77" s="622"/>
      <c r="P77" s="191" t="s">
        <v>727</v>
      </c>
      <c r="Q77" s="158">
        <v>1</v>
      </c>
      <c r="R77" s="158">
        <v>1</v>
      </c>
      <c r="S77" s="310">
        <f>R77/Q77</f>
        <v>1</v>
      </c>
      <c r="T77" s="160" t="s">
        <v>1570</v>
      </c>
      <c r="U77" s="158">
        <v>1</v>
      </c>
      <c r="V77" s="158">
        <v>1</v>
      </c>
      <c r="W77" s="157">
        <v>0.8</v>
      </c>
      <c r="X77" s="167" t="s">
        <v>617</v>
      </c>
      <c r="Y77" s="164" t="s">
        <v>254</v>
      </c>
      <c r="Z77" s="162" t="s">
        <v>780</v>
      </c>
      <c r="AA77" s="153">
        <v>64</v>
      </c>
      <c r="AB77" s="99" t="s">
        <v>845</v>
      </c>
      <c r="AC77" s="122"/>
      <c r="AD77" s="122"/>
      <c r="AE77" s="122"/>
      <c r="AF77" s="122"/>
      <c r="AG77" s="122"/>
      <c r="AH77" s="122"/>
      <c r="AI77" s="164" t="s">
        <v>254</v>
      </c>
      <c r="AJ77" s="77" t="s">
        <v>1112</v>
      </c>
      <c r="AK77" s="156">
        <v>65</v>
      </c>
      <c r="AL77" s="74"/>
      <c r="AM77" s="98" t="s">
        <v>991</v>
      </c>
      <c r="AN77" s="82" t="s">
        <v>1112</v>
      </c>
      <c r="AO77" s="205">
        <v>0.71</v>
      </c>
      <c r="AP77" s="206">
        <v>71</v>
      </c>
      <c r="AQ77" s="208"/>
      <c r="AR77" s="208" t="s">
        <v>1236</v>
      </c>
      <c r="AS77" s="82" t="s">
        <v>1325</v>
      </c>
      <c r="AT77" s="378">
        <v>0.65</v>
      </c>
      <c r="AU77" s="150">
        <v>65</v>
      </c>
      <c r="AV77" s="116" t="s">
        <v>1343</v>
      </c>
      <c r="AW77" s="257" t="s">
        <v>1528</v>
      </c>
      <c r="AX77" s="174">
        <v>25</v>
      </c>
      <c r="AY77" s="482" t="s">
        <v>1728</v>
      </c>
      <c r="AZ77" s="429">
        <v>70</v>
      </c>
    </row>
    <row r="78" spans="1:55" s="2" customFormat="1" ht="123" customHeight="1" x14ac:dyDescent="0.2">
      <c r="A78" s="628"/>
      <c r="B78" s="628"/>
      <c r="C78" s="618"/>
      <c r="D78" s="496" t="s">
        <v>251</v>
      </c>
      <c r="E78" s="82">
        <v>1</v>
      </c>
      <c r="F78" s="161">
        <v>1</v>
      </c>
      <c r="G78" s="161" t="s">
        <v>250</v>
      </c>
      <c r="H78" s="161" t="s">
        <v>249</v>
      </c>
      <c r="I78" s="550"/>
      <c r="J78" s="402">
        <v>1</v>
      </c>
      <c r="K78" s="181">
        <v>1</v>
      </c>
      <c r="L78" s="298">
        <f>K78/J78*100</f>
        <v>100</v>
      </c>
      <c r="M78" s="635"/>
      <c r="N78" s="635"/>
      <c r="O78" s="622"/>
      <c r="P78" s="107" t="s">
        <v>728</v>
      </c>
      <c r="Q78" s="158">
        <v>1</v>
      </c>
      <c r="R78" s="158">
        <v>1</v>
      </c>
      <c r="S78" s="310">
        <f>R78/Q78</f>
        <v>1</v>
      </c>
      <c r="T78" s="160" t="s">
        <v>470</v>
      </c>
      <c r="U78" s="158">
        <v>1</v>
      </c>
      <c r="V78" s="158">
        <v>1</v>
      </c>
      <c r="W78" s="157">
        <v>0.9</v>
      </c>
      <c r="X78" s="167" t="s">
        <v>618</v>
      </c>
      <c r="Y78" s="164">
        <v>1</v>
      </c>
      <c r="Z78" s="162">
        <v>1</v>
      </c>
      <c r="AA78" s="153">
        <v>60</v>
      </c>
      <c r="AB78" s="99" t="s">
        <v>846</v>
      </c>
      <c r="AC78" s="122"/>
      <c r="AD78" s="122"/>
      <c r="AE78" s="122"/>
      <c r="AF78" s="122"/>
      <c r="AG78" s="122"/>
      <c r="AH78" s="122"/>
      <c r="AI78" s="164">
        <v>1</v>
      </c>
      <c r="AJ78" s="77">
        <v>1</v>
      </c>
      <c r="AK78" s="156">
        <v>55</v>
      </c>
      <c r="AL78" s="75"/>
      <c r="AM78" s="98" t="s">
        <v>992</v>
      </c>
      <c r="AN78" s="82">
        <v>1</v>
      </c>
      <c r="AO78" s="205" t="s">
        <v>1130</v>
      </c>
      <c r="AP78" s="206">
        <v>75</v>
      </c>
      <c r="AQ78" s="88"/>
      <c r="AR78" s="490" t="s">
        <v>1237</v>
      </c>
      <c r="AS78" s="336">
        <v>1</v>
      </c>
      <c r="AT78" s="323">
        <v>1</v>
      </c>
      <c r="AU78" s="150">
        <v>100</v>
      </c>
      <c r="AV78" s="174"/>
      <c r="AW78" s="258"/>
      <c r="AX78" s="174"/>
      <c r="AY78" s="487" t="s">
        <v>1751</v>
      </c>
      <c r="AZ78" s="429">
        <v>100</v>
      </c>
    </row>
    <row r="79" spans="1:55" s="2" customFormat="1" ht="171" x14ac:dyDescent="0.25">
      <c r="A79" s="628"/>
      <c r="B79" s="628"/>
      <c r="C79" s="618"/>
      <c r="D79" s="642" t="s">
        <v>1583</v>
      </c>
      <c r="E79" s="563">
        <v>2</v>
      </c>
      <c r="F79" s="161">
        <v>2</v>
      </c>
      <c r="G79" s="550" t="s">
        <v>207</v>
      </c>
      <c r="H79" s="161" t="s">
        <v>248</v>
      </c>
      <c r="I79" s="550"/>
      <c r="J79" s="632">
        <v>1</v>
      </c>
      <c r="K79" s="632">
        <v>0</v>
      </c>
      <c r="L79" s="651">
        <f>K79/J79*100</f>
        <v>0</v>
      </c>
      <c r="M79" s="635"/>
      <c r="N79" s="635"/>
      <c r="O79" s="622"/>
      <c r="P79" s="678" t="s">
        <v>689</v>
      </c>
      <c r="Q79" s="597">
        <v>1</v>
      </c>
      <c r="R79" s="597">
        <v>0.5</v>
      </c>
      <c r="S79" s="600">
        <f t="shared" ref="S79" si="4">R79/Q79</f>
        <v>0.5</v>
      </c>
      <c r="T79" s="598" t="s">
        <v>471</v>
      </c>
      <c r="U79" s="597">
        <v>1</v>
      </c>
      <c r="V79" s="597">
        <v>0.5</v>
      </c>
      <c r="W79" s="594">
        <v>0.2</v>
      </c>
      <c r="X79" s="167"/>
      <c r="Y79" s="592">
        <v>2</v>
      </c>
      <c r="Z79" s="162">
        <v>1</v>
      </c>
      <c r="AA79" s="582">
        <v>65</v>
      </c>
      <c r="AB79" s="99" t="s">
        <v>847</v>
      </c>
      <c r="AC79" s="122"/>
      <c r="AD79" s="122"/>
      <c r="AE79" s="122"/>
      <c r="AF79" s="122"/>
      <c r="AG79" s="122"/>
      <c r="AH79" s="122"/>
      <c r="AI79" s="592">
        <v>2</v>
      </c>
      <c r="AJ79" s="590">
        <v>2</v>
      </c>
      <c r="AK79" s="591">
        <v>63</v>
      </c>
      <c r="AL79" s="75"/>
      <c r="AM79" s="98" t="s">
        <v>993</v>
      </c>
      <c r="AN79" s="563">
        <v>2</v>
      </c>
      <c r="AO79" s="699" t="s">
        <v>1131</v>
      </c>
      <c r="AP79" s="701">
        <v>50</v>
      </c>
      <c r="AQ79" s="88"/>
      <c r="AR79" s="208"/>
      <c r="AS79" s="563">
        <v>2</v>
      </c>
      <c r="AT79" s="566">
        <v>1</v>
      </c>
      <c r="AU79" s="553">
        <v>50</v>
      </c>
      <c r="AV79" s="535"/>
      <c r="AW79" s="548"/>
      <c r="AX79" s="174"/>
      <c r="AY79" s="540" t="s">
        <v>1672</v>
      </c>
      <c r="AZ79" s="536">
        <v>50</v>
      </c>
    </row>
    <row r="80" spans="1:55" s="2" customFormat="1" ht="17.25" customHeight="1" x14ac:dyDescent="0.25">
      <c r="A80" s="628"/>
      <c r="B80" s="628"/>
      <c r="C80" s="618"/>
      <c r="D80" s="550"/>
      <c r="E80" s="563"/>
      <c r="F80" s="161"/>
      <c r="G80" s="550"/>
      <c r="H80" s="161" t="s">
        <v>247</v>
      </c>
      <c r="I80" s="550"/>
      <c r="J80" s="632"/>
      <c r="K80" s="632"/>
      <c r="L80" s="658"/>
      <c r="M80" s="635"/>
      <c r="N80" s="635"/>
      <c r="O80" s="622"/>
      <c r="P80" s="678"/>
      <c r="Q80" s="597"/>
      <c r="R80" s="597"/>
      <c r="S80" s="600"/>
      <c r="T80" s="598"/>
      <c r="U80" s="597"/>
      <c r="V80" s="597"/>
      <c r="W80" s="595"/>
      <c r="X80" s="167"/>
      <c r="Y80" s="592"/>
      <c r="Z80" s="162"/>
      <c r="AA80" s="582"/>
      <c r="AB80" s="99" t="s">
        <v>848</v>
      </c>
      <c r="AC80" s="122"/>
      <c r="AD80" s="122"/>
      <c r="AE80" s="122"/>
      <c r="AF80" s="122"/>
      <c r="AG80" s="122"/>
      <c r="AH80" s="122"/>
      <c r="AI80" s="592"/>
      <c r="AJ80" s="590"/>
      <c r="AK80" s="591"/>
      <c r="AL80" s="74"/>
      <c r="AM80" s="98" t="s">
        <v>994</v>
      </c>
      <c r="AN80" s="563"/>
      <c r="AO80" s="699"/>
      <c r="AP80" s="701"/>
      <c r="AQ80" s="208"/>
      <c r="AR80" s="208" t="s">
        <v>1238</v>
      </c>
      <c r="AS80" s="563"/>
      <c r="AT80" s="566"/>
      <c r="AU80" s="553"/>
      <c r="AV80" s="535"/>
      <c r="AW80" s="548"/>
      <c r="AX80" s="174"/>
      <c r="AY80" s="540"/>
      <c r="AZ80" s="536"/>
    </row>
    <row r="81" spans="1:52" s="2" customFormat="1" ht="114" customHeight="1" x14ac:dyDescent="0.25">
      <c r="A81" s="628"/>
      <c r="B81" s="628"/>
      <c r="C81" s="618"/>
      <c r="D81" s="335" t="s">
        <v>246</v>
      </c>
      <c r="E81" s="344">
        <v>1</v>
      </c>
      <c r="F81" s="350">
        <v>1</v>
      </c>
      <c r="G81" s="338" t="s">
        <v>245</v>
      </c>
      <c r="H81" s="338" t="s">
        <v>244</v>
      </c>
      <c r="I81" s="550"/>
      <c r="J81" s="402">
        <v>100</v>
      </c>
      <c r="K81" s="355">
        <v>0</v>
      </c>
      <c r="L81" s="360">
        <f>K81/J81*100</f>
        <v>0</v>
      </c>
      <c r="M81" s="635"/>
      <c r="N81" s="635"/>
      <c r="O81" s="622"/>
      <c r="P81" s="108" t="s">
        <v>729</v>
      </c>
      <c r="Q81" s="353">
        <v>1</v>
      </c>
      <c r="R81" s="353">
        <v>1</v>
      </c>
      <c r="S81" s="356">
        <f>R81/Q81</f>
        <v>1</v>
      </c>
      <c r="T81" s="379" t="s">
        <v>566</v>
      </c>
      <c r="U81" s="353">
        <v>1</v>
      </c>
      <c r="V81" s="353">
        <v>1</v>
      </c>
      <c r="W81" s="354">
        <v>0.8</v>
      </c>
      <c r="X81" s="380" t="s">
        <v>619</v>
      </c>
      <c r="Y81" s="348">
        <v>1</v>
      </c>
      <c r="Z81" s="357">
        <v>1</v>
      </c>
      <c r="AA81" s="361">
        <v>70</v>
      </c>
      <c r="AB81" s="99" t="s">
        <v>849</v>
      </c>
      <c r="AC81" s="128" t="s">
        <v>1366</v>
      </c>
      <c r="AD81" s="123" t="s">
        <v>1407</v>
      </c>
      <c r="AE81" s="127">
        <v>1903028</v>
      </c>
      <c r="AF81" s="123" t="s">
        <v>1408</v>
      </c>
      <c r="AG81" s="123" t="s">
        <v>1409</v>
      </c>
      <c r="AH81" s="127">
        <v>250</v>
      </c>
      <c r="AI81" s="348">
        <v>1</v>
      </c>
      <c r="AJ81" s="349">
        <v>1</v>
      </c>
      <c r="AK81" s="346">
        <v>81</v>
      </c>
      <c r="AL81" s="74" t="s">
        <v>1097</v>
      </c>
      <c r="AM81" s="98" t="s">
        <v>995</v>
      </c>
      <c r="AN81" s="344">
        <v>1</v>
      </c>
      <c r="AO81" s="342">
        <v>0.7</v>
      </c>
      <c r="AP81" s="340">
        <v>70</v>
      </c>
      <c r="AQ81" s="341"/>
      <c r="AR81" s="341" t="s">
        <v>1239</v>
      </c>
      <c r="AS81" s="344">
        <v>1</v>
      </c>
      <c r="AT81" s="378">
        <v>0.6</v>
      </c>
      <c r="AU81" s="365">
        <v>60</v>
      </c>
      <c r="AV81" s="337" t="s">
        <v>1344</v>
      </c>
      <c r="AW81" s="145" t="s">
        <v>1529</v>
      </c>
      <c r="AX81" s="333">
        <v>91</v>
      </c>
      <c r="AY81" s="288" t="s">
        <v>1729</v>
      </c>
      <c r="AZ81" s="429">
        <v>60</v>
      </c>
    </row>
    <row r="82" spans="1:52" s="2" customFormat="1" ht="38.25" customHeight="1" x14ac:dyDescent="0.25">
      <c r="A82" s="628"/>
      <c r="B82" s="628"/>
      <c r="C82" s="618" t="s">
        <v>243</v>
      </c>
      <c r="D82" s="642" t="s">
        <v>242</v>
      </c>
      <c r="E82" s="245">
        <v>1</v>
      </c>
      <c r="F82" s="174"/>
      <c r="G82" s="550" t="s">
        <v>241</v>
      </c>
      <c r="H82" s="161" t="s">
        <v>240</v>
      </c>
      <c r="I82" s="550" t="s">
        <v>239</v>
      </c>
      <c r="J82" s="662">
        <v>1</v>
      </c>
      <c r="K82" s="632">
        <v>1</v>
      </c>
      <c r="L82" s="655">
        <f>K82/J82*100</f>
        <v>100</v>
      </c>
      <c r="M82" s="635"/>
      <c r="N82" s="635"/>
      <c r="O82" s="622"/>
      <c r="P82" s="678" t="s">
        <v>730</v>
      </c>
      <c r="Q82" s="596">
        <v>1</v>
      </c>
      <c r="R82" s="596">
        <v>1</v>
      </c>
      <c r="S82" s="661">
        <v>1</v>
      </c>
      <c r="T82" s="598" t="s">
        <v>472</v>
      </c>
      <c r="U82" s="596">
        <v>1</v>
      </c>
      <c r="V82" s="596">
        <v>1</v>
      </c>
      <c r="W82" s="594">
        <v>0.65</v>
      </c>
      <c r="X82" s="167"/>
      <c r="Y82" s="686">
        <v>1</v>
      </c>
      <c r="Z82" s="684">
        <v>1</v>
      </c>
      <c r="AA82" s="608">
        <v>72</v>
      </c>
      <c r="AB82" s="99" t="s">
        <v>850</v>
      </c>
      <c r="AC82" s="128" t="s">
        <v>1366</v>
      </c>
      <c r="AD82" s="123" t="s">
        <v>1438</v>
      </c>
      <c r="AE82" s="127" t="s">
        <v>1375</v>
      </c>
      <c r="AF82" s="123" t="s">
        <v>1441</v>
      </c>
      <c r="AG82" s="123" t="s">
        <v>1442</v>
      </c>
      <c r="AH82" s="127">
        <v>12</v>
      </c>
      <c r="AI82" s="686">
        <v>1</v>
      </c>
      <c r="AJ82" s="692">
        <v>1</v>
      </c>
      <c r="AK82" s="694">
        <v>77</v>
      </c>
      <c r="AL82" s="74"/>
      <c r="AM82" s="98" t="s">
        <v>996</v>
      </c>
      <c r="AN82" s="585">
        <v>1</v>
      </c>
      <c r="AO82" s="204" t="s">
        <v>1132</v>
      </c>
      <c r="AP82" s="702">
        <v>77</v>
      </c>
      <c r="AQ82" s="208"/>
      <c r="AR82" s="208" t="s">
        <v>1240</v>
      </c>
      <c r="AS82" s="203">
        <v>1</v>
      </c>
      <c r="AT82" s="323">
        <v>4.4999999999999997E-3</v>
      </c>
      <c r="AU82" s="554" t="s">
        <v>1752</v>
      </c>
      <c r="AV82" s="535"/>
      <c r="AW82" s="542" t="s">
        <v>1612</v>
      </c>
      <c r="AX82" s="535"/>
      <c r="AY82" s="540" t="s">
        <v>1730</v>
      </c>
      <c r="AZ82" s="536">
        <v>100</v>
      </c>
    </row>
    <row r="83" spans="1:52" s="2" customFormat="1" ht="59.25" customHeight="1" x14ac:dyDescent="0.25">
      <c r="A83" s="628"/>
      <c r="B83" s="628"/>
      <c r="C83" s="618"/>
      <c r="D83" s="550"/>
      <c r="E83" s="585">
        <v>1</v>
      </c>
      <c r="F83" s="174">
        <v>1</v>
      </c>
      <c r="G83" s="550"/>
      <c r="H83" s="161" t="s">
        <v>543</v>
      </c>
      <c r="I83" s="550"/>
      <c r="J83" s="662"/>
      <c r="K83" s="632"/>
      <c r="L83" s="658"/>
      <c r="M83" s="635"/>
      <c r="N83" s="635"/>
      <c r="O83" s="622"/>
      <c r="P83" s="678"/>
      <c r="Q83" s="596"/>
      <c r="R83" s="596"/>
      <c r="S83" s="661"/>
      <c r="T83" s="598"/>
      <c r="U83" s="596"/>
      <c r="V83" s="596"/>
      <c r="W83" s="595"/>
      <c r="X83" s="167"/>
      <c r="Y83" s="686"/>
      <c r="Z83" s="684"/>
      <c r="AA83" s="608"/>
      <c r="AB83" s="99" t="s">
        <v>808</v>
      </c>
      <c r="AC83" s="122"/>
      <c r="AD83" s="122"/>
      <c r="AE83" s="122"/>
      <c r="AF83" s="122"/>
      <c r="AG83" s="122"/>
      <c r="AH83" s="122"/>
      <c r="AI83" s="686"/>
      <c r="AJ83" s="692"/>
      <c r="AK83" s="694"/>
      <c r="AL83" s="75"/>
      <c r="AM83" s="98" t="s">
        <v>997</v>
      </c>
      <c r="AN83" s="585"/>
      <c r="AO83" s="700" t="s">
        <v>1132</v>
      </c>
      <c r="AP83" s="702"/>
      <c r="AQ83" s="88"/>
      <c r="AR83" s="208" t="s">
        <v>1241</v>
      </c>
      <c r="AS83" s="585">
        <v>1</v>
      </c>
      <c r="AT83" s="579">
        <v>1</v>
      </c>
      <c r="AU83" s="555"/>
      <c r="AV83" s="535"/>
      <c r="AW83" s="543"/>
      <c r="AX83" s="535"/>
      <c r="AY83" s="540"/>
      <c r="AZ83" s="536"/>
    </row>
    <row r="84" spans="1:52" s="2" customFormat="1" ht="85.5" customHeight="1" x14ac:dyDescent="0.25">
      <c r="A84" s="628"/>
      <c r="B84" s="628"/>
      <c r="C84" s="618"/>
      <c r="D84" s="550"/>
      <c r="E84" s="585"/>
      <c r="F84" s="174"/>
      <c r="G84" s="550"/>
      <c r="H84" s="158" t="s">
        <v>238</v>
      </c>
      <c r="I84" s="550"/>
      <c r="J84" s="662"/>
      <c r="K84" s="632"/>
      <c r="L84" s="658"/>
      <c r="M84" s="635"/>
      <c r="N84" s="635"/>
      <c r="O84" s="622"/>
      <c r="P84" s="678"/>
      <c r="Q84" s="596"/>
      <c r="R84" s="596"/>
      <c r="S84" s="661"/>
      <c r="T84" s="598"/>
      <c r="U84" s="596"/>
      <c r="V84" s="596"/>
      <c r="W84" s="595"/>
      <c r="X84" s="167"/>
      <c r="Y84" s="686"/>
      <c r="Z84" s="684"/>
      <c r="AA84" s="608"/>
      <c r="AB84" s="99" t="s">
        <v>851</v>
      </c>
      <c r="AC84" s="122"/>
      <c r="AD84" s="122"/>
      <c r="AE84" s="122"/>
      <c r="AF84" s="122"/>
      <c r="AG84" s="122"/>
      <c r="AH84" s="122"/>
      <c r="AI84" s="686"/>
      <c r="AJ84" s="692"/>
      <c r="AK84" s="694"/>
      <c r="AL84" s="74" t="s">
        <v>1098</v>
      </c>
      <c r="AM84" s="98" t="s">
        <v>998</v>
      </c>
      <c r="AN84" s="585"/>
      <c r="AO84" s="699"/>
      <c r="AP84" s="702"/>
      <c r="AQ84" s="208"/>
      <c r="AR84" s="89"/>
      <c r="AS84" s="585"/>
      <c r="AT84" s="580"/>
      <c r="AU84" s="555"/>
      <c r="AV84" s="535"/>
      <c r="AW84" s="543"/>
      <c r="AX84" s="535"/>
      <c r="AY84" s="540"/>
      <c r="AZ84" s="536"/>
    </row>
    <row r="85" spans="1:52" s="2" customFormat="1" ht="42" customHeight="1" x14ac:dyDescent="0.25">
      <c r="A85" s="628"/>
      <c r="B85" s="628"/>
      <c r="C85" s="618"/>
      <c r="D85" s="550"/>
      <c r="E85" s="585"/>
      <c r="F85" s="174"/>
      <c r="G85" s="550"/>
      <c r="H85" s="161" t="s">
        <v>237</v>
      </c>
      <c r="I85" s="550"/>
      <c r="J85" s="662"/>
      <c r="K85" s="632"/>
      <c r="L85" s="658"/>
      <c r="M85" s="635"/>
      <c r="N85" s="635"/>
      <c r="O85" s="622"/>
      <c r="P85" s="678"/>
      <c r="Q85" s="596"/>
      <c r="R85" s="596"/>
      <c r="S85" s="661"/>
      <c r="T85" s="598"/>
      <c r="U85" s="596"/>
      <c r="V85" s="596"/>
      <c r="W85" s="595"/>
      <c r="X85" s="167"/>
      <c r="Y85" s="686"/>
      <c r="Z85" s="684"/>
      <c r="AA85" s="608"/>
      <c r="AB85" s="101" t="s">
        <v>852</v>
      </c>
      <c r="AC85" s="122"/>
      <c r="AD85" s="122"/>
      <c r="AE85" s="122"/>
      <c r="AF85" s="122"/>
      <c r="AG85" s="122"/>
      <c r="AH85" s="122"/>
      <c r="AI85" s="686"/>
      <c r="AJ85" s="692"/>
      <c r="AK85" s="694"/>
      <c r="AL85" s="75"/>
      <c r="AM85" s="102" t="s">
        <v>999</v>
      </c>
      <c r="AN85" s="585"/>
      <c r="AO85" s="699"/>
      <c r="AP85" s="702"/>
      <c r="AQ85" s="88"/>
      <c r="AR85" s="88"/>
      <c r="AS85" s="585"/>
      <c r="AT85" s="580"/>
      <c r="AU85" s="555"/>
      <c r="AV85" s="535"/>
      <c r="AW85" s="543"/>
      <c r="AX85" s="535"/>
      <c r="AY85" s="540"/>
      <c r="AZ85" s="536"/>
    </row>
    <row r="86" spans="1:52" s="2" customFormat="1" ht="132" customHeight="1" x14ac:dyDescent="0.25">
      <c r="A86" s="628"/>
      <c r="B86" s="628"/>
      <c r="C86" s="618"/>
      <c r="D86" s="496" t="s">
        <v>236</v>
      </c>
      <c r="E86" s="245">
        <v>1</v>
      </c>
      <c r="F86" s="174">
        <v>1</v>
      </c>
      <c r="G86" s="161" t="s">
        <v>235</v>
      </c>
      <c r="H86" s="161" t="s">
        <v>234</v>
      </c>
      <c r="I86" s="550"/>
      <c r="J86" s="406">
        <v>1</v>
      </c>
      <c r="K86" s="181">
        <v>0.5</v>
      </c>
      <c r="L86" s="301">
        <f>K86/J86*100</f>
        <v>50</v>
      </c>
      <c r="M86" s="635"/>
      <c r="N86" s="635"/>
      <c r="O86" s="622"/>
      <c r="P86" s="190" t="s">
        <v>731</v>
      </c>
      <c r="Q86" s="159">
        <v>0.1</v>
      </c>
      <c r="R86" s="158">
        <v>10</v>
      </c>
      <c r="S86" s="310">
        <f>R86*Q86</f>
        <v>1</v>
      </c>
      <c r="T86" s="160" t="s">
        <v>561</v>
      </c>
      <c r="U86" s="159">
        <v>0.1</v>
      </c>
      <c r="V86" s="158">
        <v>10</v>
      </c>
      <c r="W86" s="157">
        <v>0.75</v>
      </c>
      <c r="X86" s="167"/>
      <c r="Y86" s="195">
        <v>1</v>
      </c>
      <c r="Z86" s="193">
        <v>1</v>
      </c>
      <c r="AA86" s="165">
        <v>75</v>
      </c>
      <c r="AB86" s="99" t="s">
        <v>853</v>
      </c>
      <c r="AC86" s="128" t="s">
        <v>1366</v>
      </c>
      <c r="AD86" s="123" t="s">
        <v>1438</v>
      </c>
      <c r="AE86" s="127">
        <v>1905021</v>
      </c>
      <c r="AF86" s="123" t="s">
        <v>1443</v>
      </c>
      <c r="AG86" s="123" t="s">
        <v>1444</v>
      </c>
      <c r="AH86" s="127">
        <v>12</v>
      </c>
      <c r="AI86" s="195">
        <v>1</v>
      </c>
      <c r="AJ86" s="197">
        <v>1</v>
      </c>
      <c r="AK86" s="198">
        <v>71</v>
      </c>
      <c r="AL86" s="74" t="s">
        <v>1098</v>
      </c>
      <c r="AM86" s="98" t="s">
        <v>1000</v>
      </c>
      <c r="AN86" s="203">
        <v>1</v>
      </c>
      <c r="AO86" s="204" t="s">
        <v>1133</v>
      </c>
      <c r="AP86" s="207">
        <v>70</v>
      </c>
      <c r="AQ86" s="208"/>
      <c r="AR86" s="208" t="s">
        <v>1242</v>
      </c>
      <c r="AS86" s="203">
        <v>1</v>
      </c>
      <c r="AT86" s="368">
        <v>1</v>
      </c>
      <c r="AU86" s="151">
        <v>100</v>
      </c>
      <c r="AV86" s="174"/>
      <c r="AW86" s="152"/>
      <c r="AX86" s="174"/>
      <c r="AY86" s="484" t="s">
        <v>1731</v>
      </c>
      <c r="AZ86" s="429">
        <v>100</v>
      </c>
    </row>
    <row r="87" spans="1:52" s="2" customFormat="1" ht="72" customHeight="1" x14ac:dyDescent="0.25">
      <c r="A87" s="628"/>
      <c r="B87" s="628"/>
      <c r="C87" s="618" t="s">
        <v>233</v>
      </c>
      <c r="D87" s="642" t="s">
        <v>232</v>
      </c>
      <c r="E87" s="564">
        <v>0.8</v>
      </c>
      <c r="F87" s="619">
        <v>1</v>
      </c>
      <c r="G87" s="599" t="s">
        <v>231</v>
      </c>
      <c r="H87" s="161" t="s">
        <v>230</v>
      </c>
      <c r="I87" s="599" t="s">
        <v>216</v>
      </c>
      <c r="J87" s="662">
        <v>100</v>
      </c>
      <c r="K87" s="632">
        <v>0</v>
      </c>
      <c r="L87" s="651">
        <f>K87/J87*100</f>
        <v>0</v>
      </c>
      <c r="M87" s="635"/>
      <c r="N87" s="635"/>
      <c r="O87" s="622"/>
      <c r="P87" s="679" t="s">
        <v>732</v>
      </c>
      <c r="Q87" s="597">
        <v>0.3</v>
      </c>
      <c r="R87" s="597">
        <v>0.15</v>
      </c>
      <c r="S87" s="696">
        <f>R87/Q87</f>
        <v>0.5</v>
      </c>
      <c r="T87" s="598" t="s">
        <v>473</v>
      </c>
      <c r="U87" s="597">
        <v>0.3</v>
      </c>
      <c r="V87" s="597">
        <v>0.15</v>
      </c>
      <c r="W87" s="594">
        <v>0.6</v>
      </c>
      <c r="X87" s="167"/>
      <c r="Y87" s="687">
        <v>1</v>
      </c>
      <c r="Z87" s="611">
        <v>0.5</v>
      </c>
      <c r="AA87" s="608">
        <v>63</v>
      </c>
      <c r="AB87" s="99" t="s">
        <v>854</v>
      </c>
      <c r="AC87" s="122"/>
      <c r="AD87" s="122"/>
      <c r="AE87" s="122"/>
      <c r="AF87" s="122"/>
      <c r="AG87" s="122"/>
      <c r="AH87" s="122"/>
      <c r="AI87" s="687">
        <v>1</v>
      </c>
      <c r="AJ87" s="695">
        <v>0.6</v>
      </c>
      <c r="AK87" s="694">
        <v>77</v>
      </c>
      <c r="AL87" s="75"/>
      <c r="AM87" s="98" t="s">
        <v>1001</v>
      </c>
      <c r="AN87" s="564">
        <v>0.6</v>
      </c>
      <c r="AO87" s="700">
        <v>0.7</v>
      </c>
      <c r="AP87" s="703">
        <v>70</v>
      </c>
      <c r="AQ87" s="208"/>
      <c r="AR87" s="208" t="s">
        <v>1243</v>
      </c>
      <c r="AS87" s="564">
        <v>0.8</v>
      </c>
      <c r="AT87" s="571">
        <v>0.8</v>
      </c>
      <c r="AU87" s="556">
        <v>100</v>
      </c>
      <c r="AV87" s="535"/>
      <c r="AW87" s="542" t="s">
        <v>1620</v>
      </c>
      <c r="AX87" s="535"/>
      <c r="AY87" s="540" t="s">
        <v>1732</v>
      </c>
      <c r="AZ87" s="536">
        <v>100</v>
      </c>
    </row>
    <row r="88" spans="1:52" s="2" customFormat="1" ht="242.25" x14ac:dyDescent="0.25">
      <c r="A88" s="628"/>
      <c r="B88" s="628"/>
      <c r="C88" s="618"/>
      <c r="D88" s="550"/>
      <c r="E88" s="564"/>
      <c r="F88" s="619"/>
      <c r="G88" s="599"/>
      <c r="H88" s="161" t="s">
        <v>229</v>
      </c>
      <c r="I88" s="599"/>
      <c r="J88" s="662"/>
      <c r="K88" s="632"/>
      <c r="L88" s="658"/>
      <c r="M88" s="635"/>
      <c r="N88" s="635"/>
      <c r="O88" s="622"/>
      <c r="P88" s="679"/>
      <c r="Q88" s="597"/>
      <c r="R88" s="597"/>
      <c r="S88" s="696"/>
      <c r="T88" s="598"/>
      <c r="U88" s="597"/>
      <c r="V88" s="597"/>
      <c r="W88" s="595"/>
      <c r="X88" s="167"/>
      <c r="Y88" s="687"/>
      <c r="Z88" s="611"/>
      <c r="AA88" s="608"/>
      <c r="AB88" s="99" t="s">
        <v>855</v>
      </c>
      <c r="AC88" s="128" t="s">
        <v>1366</v>
      </c>
      <c r="AD88" s="123" t="s">
        <v>1438</v>
      </c>
      <c r="AE88" s="127">
        <v>1905023</v>
      </c>
      <c r="AF88" s="123" t="s">
        <v>1445</v>
      </c>
      <c r="AG88" s="123" t="s">
        <v>1446</v>
      </c>
      <c r="AH88" s="127">
        <v>12</v>
      </c>
      <c r="AI88" s="687"/>
      <c r="AJ88" s="695"/>
      <c r="AK88" s="694"/>
      <c r="AL88" s="75"/>
      <c r="AM88" s="98" t="s">
        <v>1002</v>
      </c>
      <c r="AN88" s="564"/>
      <c r="AO88" s="700"/>
      <c r="AP88" s="703"/>
      <c r="AQ88" s="208"/>
      <c r="AR88" s="208" t="s">
        <v>1244</v>
      </c>
      <c r="AS88" s="564"/>
      <c r="AT88" s="566"/>
      <c r="AU88" s="556"/>
      <c r="AV88" s="535"/>
      <c r="AW88" s="543"/>
      <c r="AX88" s="535"/>
      <c r="AY88" s="541"/>
      <c r="AZ88" s="536"/>
    </row>
    <row r="89" spans="1:52" s="2" customFormat="1" ht="75.75" customHeight="1" x14ac:dyDescent="0.25">
      <c r="A89" s="628"/>
      <c r="B89" s="628"/>
      <c r="C89" s="618"/>
      <c r="D89" s="496" t="s">
        <v>228</v>
      </c>
      <c r="E89" s="259">
        <v>0.8</v>
      </c>
      <c r="F89" s="178">
        <v>1</v>
      </c>
      <c r="G89" s="171" t="s">
        <v>227</v>
      </c>
      <c r="H89" s="161" t="s">
        <v>226</v>
      </c>
      <c r="I89" s="599"/>
      <c r="J89" s="406">
        <v>10</v>
      </c>
      <c r="K89" s="181">
        <v>10</v>
      </c>
      <c r="L89" s="298">
        <f>K89/J89*100</f>
        <v>100</v>
      </c>
      <c r="M89" s="635"/>
      <c r="N89" s="635"/>
      <c r="O89" s="622"/>
      <c r="P89" s="55" t="s">
        <v>730</v>
      </c>
      <c r="Q89" s="159">
        <v>0.1</v>
      </c>
      <c r="R89" s="158">
        <v>0</v>
      </c>
      <c r="S89" s="308">
        <v>0</v>
      </c>
      <c r="T89" s="160" t="s">
        <v>474</v>
      </c>
      <c r="U89" s="159">
        <v>0.1</v>
      </c>
      <c r="V89" s="158">
        <v>0</v>
      </c>
      <c r="W89" s="157">
        <v>0.64</v>
      </c>
      <c r="X89" s="167"/>
      <c r="Y89" s="194">
        <v>1</v>
      </c>
      <c r="Z89" s="168">
        <v>0.5</v>
      </c>
      <c r="AA89" s="165">
        <v>63</v>
      </c>
      <c r="AB89" s="99" t="s">
        <v>856</v>
      </c>
      <c r="AC89" s="128" t="s">
        <v>1366</v>
      </c>
      <c r="AD89" s="123" t="s">
        <v>1438</v>
      </c>
      <c r="AE89" s="127">
        <v>1905023</v>
      </c>
      <c r="AF89" s="123" t="s">
        <v>1445</v>
      </c>
      <c r="AG89" s="123" t="s">
        <v>1446</v>
      </c>
      <c r="AH89" s="127">
        <v>12</v>
      </c>
      <c r="AI89" s="194">
        <v>1</v>
      </c>
      <c r="AJ89" s="199">
        <v>0.6</v>
      </c>
      <c r="AK89" s="198">
        <v>53</v>
      </c>
      <c r="AL89" s="75"/>
      <c r="AM89" s="98" t="s">
        <v>1003</v>
      </c>
      <c r="AN89" s="202">
        <v>0.6</v>
      </c>
      <c r="AO89" s="205">
        <v>0.53</v>
      </c>
      <c r="AP89" s="207">
        <v>53</v>
      </c>
      <c r="AQ89" s="208"/>
      <c r="AR89" s="208" t="s">
        <v>1245</v>
      </c>
      <c r="AS89" s="259">
        <v>0.8</v>
      </c>
      <c r="AT89" s="488">
        <v>0.8</v>
      </c>
      <c r="AU89" s="151">
        <v>100</v>
      </c>
      <c r="AV89" s="174"/>
      <c r="AW89" s="278"/>
      <c r="AX89" s="174"/>
      <c r="AY89" s="482" t="s">
        <v>1733</v>
      </c>
      <c r="AZ89" s="429">
        <v>100</v>
      </c>
    </row>
    <row r="90" spans="1:52" s="2" customFormat="1" ht="51.75" customHeight="1" x14ac:dyDescent="0.25">
      <c r="A90" s="628"/>
      <c r="B90" s="628"/>
      <c r="C90" s="618"/>
      <c r="D90" s="642" t="s">
        <v>225</v>
      </c>
      <c r="E90" s="564">
        <v>0.8</v>
      </c>
      <c r="F90" s="619">
        <v>1</v>
      </c>
      <c r="G90" s="599" t="s">
        <v>224</v>
      </c>
      <c r="H90" s="161" t="s">
        <v>223</v>
      </c>
      <c r="I90" s="599"/>
      <c r="J90" s="662">
        <v>10</v>
      </c>
      <c r="K90" s="663">
        <v>10</v>
      </c>
      <c r="L90" s="664">
        <f>K90/J90*100</f>
        <v>100</v>
      </c>
      <c r="M90" s="635"/>
      <c r="N90" s="635"/>
      <c r="O90" s="622"/>
      <c r="P90" s="682" t="s">
        <v>688</v>
      </c>
      <c r="Q90" s="597">
        <v>0.1</v>
      </c>
      <c r="R90" s="597">
        <v>0.1</v>
      </c>
      <c r="S90" s="600">
        <f>R90/Q90*1</f>
        <v>1</v>
      </c>
      <c r="T90" s="598" t="s">
        <v>562</v>
      </c>
      <c r="U90" s="597">
        <v>0.1</v>
      </c>
      <c r="V90" s="597">
        <v>0.1</v>
      </c>
      <c r="W90" s="594">
        <v>0.3</v>
      </c>
      <c r="X90" s="167"/>
      <c r="Y90" s="687">
        <v>1</v>
      </c>
      <c r="Z90" s="611">
        <v>0.5</v>
      </c>
      <c r="AA90" s="608">
        <v>10</v>
      </c>
      <c r="AB90" s="104"/>
      <c r="AC90" s="128" t="s">
        <v>1366</v>
      </c>
      <c r="AD90" s="138" t="s">
        <v>1447</v>
      </c>
      <c r="AE90" s="127" t="s">
        <v>1375</v>
      </c>
      <c r="AF90" s="125" t="s">
        <v>1448</v>
      </c>
      <c r="AG90" s="125" t="s">
        <v>1449</v>
      </c>
      <c r="AH90" s="127">
        <v>1</v>
      </c>
      <c r="AI90" s="687">
        <v>1</v>
      </c>
      <c r="AJ90" s="695">
        <v>0.6</v>
      </c>
      <c r="AK90" s="694">
        <v>42</v>
      </c>
      <c r="AL90" s="75"/>
      <c r="AM90" s="98" t="s">
        <v>1003</v>
      </c>
      <c r="AN90" s="564">
        <v>0.6</v>
      </c>
      <c r="AO90" s="700">
        <v>0.6</v>
      </c>
      <c r="AP90" s="703">
        <v>60</v>
      </c>
      <c r="AQ90" s="208"/>
      <c r="AR90" s="208" t="s">
        <v>1246</v>
      </c>
      <c r="AS90" s="564">
        <v>0.8</v>
      </c>
      <c r="AT90" s="566">
        <v>70</v>
      </c>
      <c r="AU90" s="556">
        <v>90</v>
      </c>
      <c r="AV90" s="535"/>
      <c r="AW90" s="543"/>
      <c r="AX90" s="535">
        <v>0</v>
      </c>
      <c r="AY90" s="540" t="s">
        <v>1736</v>
      </c>
      <c r="AZ90" s="536">
        <v>90</v>
      </c>
    </row>
    <row r="91" spans="1:52" s="2" customFormat="1" ht="99.75" x14ac:dyDescent="0.25">
      <c r="A91" s="628"/>
      <c r="B91" s="628"/>
      <c r="C91" s="618"/>
      <c r="D91" s="550"/>
      <c r="E91" s="564"/>
      <c r="F91" s="619"/>
      <c r="G91" s="599"/>
      <c r="H91" s="161" t="s">
        <v>222</v>
      </c>
      <c r="I91" s="599"/>
      <c r="J91" s="662"/>
      <c r="K91" s="663"/>
      <c r="L91" s="665"/>
      <c r="M91" s="635">
        <v>59086880</v>
      </c>
      <c r="N91" s="635">
        <v>59086880</v>
      </c>
      <c r="O91" s="622">
        <f>N91/M91</f>
        <v>1</v>
      </c>
      <c r="P91" s="682"/>
      <c r="Q91" s="597"/>
      <c r="R91" s="597"/>
      <c r="S91" s="600"/>
      <c r="T91" s="598"/>
      <c r="U91" s="597"/>
      <c r="V91" s="597"/>
      <c r="W91" s="595"/>
      <c r="X91" s="167"/>
      <c r="Y91" s="687"/>
      <c r="Z91" s="611"/>
      <c r="AA91" s="608"/>
      <c r="AB91" s="104"/>
      <c r="AC91" s="122"/>
      <c r="AD91" s="122"/>
      <c r="AE91" s="122"/>
      <c r="AF91" s="122"/>
      <c r="AG91" s="122"/>
      <c r="AH91" s="122"/>
      <c r="AI91" s="687"/>
      <c r="AJ91" s="695"/>
      <c r="AK91" s="694"/>
      <c r="AL91" s="75"/>
      <c r="AM91" s="105"/>
      <c r="AN91" s="564"/>
      <c r="AO91" s="700"/>
      <c r="AP91" s="703"/>
      <c r="AQ91" s="208"/>
      <c r="AR91" s="208" t="s">
        <v>1247</v>
      </c>
      <c r="AS91" s="564"/>
      <c r="AT91" s="566"/>
      <c r="AU91" s="556"/>
      <c r="AV91" s="535"/>
      <c r="AW91" s="543"/>
      <c r="AX91" s="535"/>
      <c r="AY91" s="540"/>
      <c r="AZ91" s="536"/>
    </row>
    <row r="92" spans="1:52" s="2" customFormat="1" ht="30" customHeight="1" x14ac:dyDescent="0.25">
      <c r="A92" s="628"/>
      <c r="B92" s="628"/>
      <c r="C92" s="618"/>
      <c r="D92" s="550"/>
      <c r="E92" s="564"/>
      <c r="F92" s="619"/>
      <c r="G92" s="599"/>
      <c r="H92" s="161" t="s">
        <v>221</v>
      </c>
      <c r="I92" s="599"/>
      <c r="J92" s="662"/>
      <c r="K92" s="663"/>
      <c r="L92" s="665"/>
      <c r="M92" s="635"/>
      <c r="N92" s="635"/>
      <c r="O92" s="622"/>
      <c r="P92" s="682"/>
      <c r="Q92" s="597"/>
      <c r="R92" s="597"/>
      <c r="S92" s="600"/>
      <c r="T92" s="598"/>
      <c r="U92" s="597"/>
      <c r="V92" s="597"/>
      <c r="W92" s="595"/>
      <c r="X92" s="167"/>
      <c r="Y92" s="687"/>
      <c r="Z92" s="611"/>
      <c r="AA92" s="608"/>
      <c r="AB92" s="104"/>
      <c r="AC92" s="122"/>
      <c r="AD92" s="122"/>
      <c r="AE92" s="122"/>
      <c r="AF92" s="122"/>
      <c r="AG92" s="122"/>
      <c r="AH92" s="122"/>
      <c r="AI92" s="687"/>
      <c r="AJ92" s="695"/>
      <c r="AK92" s="694"/>
      <c r="AL92" s="75"/>
      <c r="AM92" s="105"/>
      <c r="AN92" s="564"/>
      <c r="AO92" s="700"/>
      <c r="AP92" s="703"/>
      <c r="AQ92" s="88"/>
      <c r="AR92" s="208" t="s">
        <v>1248</v>
      </c>
      <c r="AS92" s="564"/>
      <c r="AT92" s="566"/>
      <c r="AU92" s="556"/>
      <c r="AV92" s="535"/>
      <c r="AW92" s="543"/>
      <c r="AX92" s="535"/>
      <c r="AY92" s="540"/>
      <c r="AZ92" s="536"/>
    </row>
    <row r="93" spans="1:52" s="5" customFormat="1" ht="75" customHeight="1" x14ac:dyDescent="0.25">
      <c r="A93" s="628"/>
      <c r="B93" s="628" t="s">
        <v>202</v>
      </c>
      <c r="C93" s="618" t="s">
        <v>220</v>
      </c>
      <c r="D93" s="645" t="s">
        <v>219</v>
      </c>
      <c r="E93" s="563">
        <v>1</v>
      </c>
      <c r="F93" s="161">
        <v>1</v>
      </c>
      <c r="G93" s="550" t="s">
        <v>218</v>
      </c>
      <c r="H93" s="161" t="s">
        <v>217</v>
      </c>
      <c r="I93" s="550" t="s">
        <v>216</v>
      </c>
      <c r="J93" s="663">
        <v>0.2</v>
      </c>
      <c r="K93" s="663">
        <v>0</v>
      </c>
      <c r="L93" s="666">
        <f>K93/J93*100</f>
        <v>0</v>
      </c>
      <c r="M93" s="635"/>
      <c r="N93" s="635"/>
      <c r="O93" s="622"/>
      <c r="P93" s="678" t="s">
        <v>733</v>
      </c>
      <c r="Q93" s="596">
        <v>0.6</v>
      </c>
      <c r="R93" s="596">
        <v>0.6</v>
      </c>
      <c r="S93" s="600">
        <f>R93/Q93</f>
        <v>1</v>
      </c>
      <c r="T93" s="598" t="s">
        <v>475</v>
      </c>
      <c r="U93" s="596">
        <v>0.6</v>
      </c>
      <c r="V93" s="596">
        <v>0.6</v>
      </c>
      <c r="W93" s="594">
        <v>0.8</v>
      </c>
      <c r="X93" s="167" t="s">
        <v>645</v>
      </c>
      <c r="Y93" s="592">
        <v>1</v>
      </c>
      <c r="Z93" s="601">
        <v>1</v>
      </c>
      <c r="AA93" s="582">
        <v>77</v>
      </c>
      <c r="AB93" s="99" t="s">
        <v>857</v>
      </c>
      <c r="AC93" s="122"/>
      <c r="AD93" s="122"/>
      <c r="AE93" s="122"/>
      <c r="AF93" s="122"/>
      <c r="AG93" s="122"/>
      <c r="AH93" s="122"/>
      <c r="AI93" s="592">
        <v>1</v>
      </c>
      <c r="AJ93" s="590">
        <v>1</v>
      </c>
      <c r="AK93" s="591">
        <v>80</v>
      </c>
      <c r="AL93" s="74"/>
      <c r="AM93" s="98" t="s">
        <v>1004</v>
      </c>
      <c r="AN93" s="563">
        <v>1</v>
      </c>
      <c r="AO93" s="700" t="s">
        <v>1134</v>
      </c>
      <c r="AP93" s="701">
        <v>72</v>
      </c>
      <c r="AQ93" s="208" t="s">
        <v>1164</v>
      </c>
      <c r="AR93" s="208" t="s">
        <v>1249</v>
      </c>
      <c r="AS93" s="563">
        <v>1</v>
      </c>
      <c r="AT93" s="566">
        <v>1</v>
      </c>
      <c r="AU93" s="553">
        <v>100</v>
      </c>
      <c r="AV93" s="726" t="s">
        <v>1345</v>
      </c>
      <c r="AW93" s="542" t="s">
        <v>1735</v>
      </c>
      <c r="AX93" s="728">
        <v>20</v>
      </c>
      <c r="AY93" s="540" t="s">
        <v>1734</v>
      </c>
      <c r="AZ93" s="712">
        <v>100</v>
      </c>
    </row>
    <row r="94" spans="1:52" s="5" customFormat="1" ht="81.75" customHeight="1" x14ac:dyDescent="0.25">
      <c r="A94" s="628"/>
      <c r="B94" s="628"/>
      <c r="C94" s="618"/>
      <c r="D94" s="645"/>
      <c r="E94" s="563"/>
      <c r="F94" s="161"/>
      <c r="G94" s="550"/>
      <c r="H94" s="161" t="s">
        <v>215</v>
      </c>
      <c r="I94" s="550"/>
      <c r="J94" s="663"/>
      <c r="K94" s="663"/>
      <c r="L94" s="665"/>
      <c r="M94" s="635"/>
      <c r="N94" s="635"/>
      <c r="O94" s="622"/>
      <c r="P94" s="678"/>
      <c r="Q94" s="596"/>
      <c r="R94" s="596"/>
      <c r="S94" s="600"/>
      <c r="T94" s="598"/>
      <c r="U94" s="596"/>
      <c r="V94" s="596"/>
      <c r="W94" s="595"/>
      <c r="X94" s="167" t="s">
        <v>646</v>
      </c>
      <c r="Y94" s="592"/>
      <c r="Z94" s="601"/>
      <c r="AA94" s="582"/>
      <c r="AB94" s="99" t="s">
        <v>858</v>
      </c>
      <c r="AC94" s="122"/>
      <c r="AD94" s="122"/>
      <c r="AE94" s="122"/>
      <c r="AF94" s="122"/>
      <c r="AG94" s="122"/>
      <c r="AH94" s="122"/>
      <c r="AI94" s="592"/>
      <c r="AJ94" s="590"/>
      <c r="AK94" s="591"/>
      <c r="AL94" s="74"/>
      <c r="AM94" s="98" t="s">
        <v>1005</v>
      </c>
      <c r="AN94" s="563"/>
      <c r="AO94" s="699"/>
      <c r="AP94" s="701"/>
      <c r="AQ94" s="208"/>
      <c r="AR94" s="208" t="s">
        <v>1250</v>
      </c>
      <c r="AS94" s="563"/>
      <c r="AT94" s="566"/>
      <c r="AU94" s="553"/>
      <c r="AV94" s="727"/>
      <c r="AW94" s="729"/>
      <c r="AX94" s="728"/>
      <c r="AY94" s="541"/>
      <c r="AZ94" s="712"/>
    </row>
    <row r="95" spans="1:52" s="5" customFormat="1" ht="47.25" customHeight="1" x14ac:dyDescent="0.25">
      <c r="A95" s="628"/>
      <c r="B95" s="628"/>
      <c r="C95" s="618" t="s">
        <v>214</v>
      </c>
      <c r="D95" s="645" t="s">
        <v>213</v>
      </c>
      <c r="E95" s="563">
        <v>5</v>
      </c>
      <c r="F95" s="161">
        <v>5</v>
      </c>
      <c r="G95" s="550" t="s">
        <v>212</v>
      </c>
      <c r="H95" s="161" t="s">
        <v>211</v>
      </c>
      <c r="I95" s="550" t="s">
        <v>210</v>
      </c>
      <c r="J95" s="632">
        <v>0.8</v>
      </c>
      <c r="K95" s="632">
        <v>0</v>
      </c>
      <c r="L95" s="666">
        <f>K95/J95*100</f>
        <v>0</v>
      </c>
      <c r="M95" s="635"/>
      <c r="N95" s="635"/>
      <c r="O95" s="622"/>
      <c r="P95" s="678" t="s">
        <v>733</v>
      </c>
      <c r="Q95" s="596">
        <v>1</v>
      </c>
      <c r="R95" s="596">
        <v>1</v>
      </c>
      <c r="S95" s="600">
        <f>R95*Q95</f>
        <v>1</v>
      </c>
      <c r="T95" s="598" t="s">
        <v>540</v>
      </c>
      <c r="U95" s="596">
        <v>1</v>
      </c>
      <c r="V95" s="596">
        <v>1</v>
      </c>
      <c r="W95" s="595">
        <v>75</v>
      </c>
      <c r="X95" s="167" t="s">
        <v>647</v>
      </c>
      <c r="Y95" s="592">
        <v>5</v>
      </c>
      <c r="Z95" s="601">
        <v>3</v>
      </c>
      <c r="AA95" s="582">
        <v>69</v>
      </c>
      <c r="AB95" s="99" t="s">
        <v>859</v>
      </c>
      <c r="AC95" s="122"/>
      <c r="AD95" s="122"/>
      <c r="AE95" s="122"/>
      <c r="AF95" s="122"/>
      <c r="AG95" s="122"/>
      <c r="AH95" s="122"/>
      <c r="AI95" s="592">
        <v>5</v>
      </c>
      <c r="AJ95" s="590" t="s">
        <v>1113</v>
      </c>
      <c r="AK95" s="591">
        <v>73</v>
      </c>
      <c r="AL95" s="74"/>
      <c r="AM95" s="98" t="s">
        <v>1006</v>
      </c>
      <c r="AN95" s="563">
        <v>4</v>
      </c>
      <c r="AO95" s="699" t="s">
        <v>1135</v>
      </c>
      <c r="AP95" s="701">
        <v>80</v>
      </c>
      <c r="AQ95" s="208"/>
      <c r="AR95" s="208" t="s">
        <v>1251</v>
      </c>
      <c r="AS95" s="563">
        <v>5</v>
      </c>
      <c r="AT95" s="578">
        <v>3</v>
      </c>
      <c r="AU95" s="553">
        <v>70</v>
      </c>
      <c r="AV95" s="728"/>
      <c r="AW95" s="542" t="s">
        <v>1621</v>
      </c>
      <c r="AX95" s="728"/>
      <c r="AY95" s="540" t="s">
        <v>1737</v>
      </c>
      <c r="AZ95" s="712">
        <v>70</v>
      </c>
    </row>
    <row r="96" spans="1:52" s="5" customFormat="1" ht="104.45" customHeight="1" x14ac:dyDescent="0.25">
      <c r="A96" s="628"/>
      <c r="B96" s="628"/>
      <c r="C96" s="618"/>
      <c r="D96" s="645"/>
      <c r="E96" s="563"/>
      <c r="F96" s="161"/>
      <c r="G96" s="550"/>
      <c r="H96" s="161" t="s">
        <v>209</v>
      </c>
      <c r="I96" s="550"/>
      <c r="J96" s="632"/>
      <c r="K96" s="632"/>
      <c r="L96" s="665"/>
      <c r="M96" s="635"/>
      <c r="N96" s="635"/>
      <c r="O96" s="622"/>
      <c r="P96" s="678"/>
      <c r="Q96" s="596"/>
      <c r="R96" s="596"/>
      <c r="S96" s="600"/>
      <c r="T96" s="598"/>
      <c r="U96" s="596"/>
      <c r="V96" s="596"/>
      <c r="W96" s="595"/>
      <c r="X96" s="167" t="s">
        <v>620</v>
      </c>
      <c r="Y96" s="592"/>
      <c r="Z96" s="601"/>
      <c r="AA96" s="582"/>
      <c r="AB96" s="99" t="s">
        <v>860</v>
      </c>
      <c r="AC96" s="122"/>
      <c r="AD96" s="122"/>
      <c r="AE96" s="122"/>
      <c r="AF96" s="122"/>
      <c r="AG96" s="122"/>
      <c r="AH96" s="122"/>
      <c r="AI96" s="592"/>
      <c r="AJ96" s="590"/>
      <c r="AK96" s="591"/>
      <c r="AL96" s="74"/>
      <c r="AM96" s="98" t="s">
        <v>1007</v>
      </c>
      <c r="AN96" s="563"/>
      <c r="AO96" s="699"/>
      <c r="AP96" s="701"/>
      <c r="AQ96" s="208"/>
      <c r="AR96" s="208" t="s">
        <v>1252</v>
      </c>
      <c r="AS96" s="563"/>
      <c r="AT96" s="566"/>
      <c r="AU96" s="553"/>
      <c r="AV96" s="728"/>
      <c r="AW96" s="543"/>
      <c r="AX96" s="728"/>
      <c r="AY96" s="541"/>
      <c r="AZ96" s="712"/>
    </row>
    <row r="97" spans="1:110" s="5" customFormat="1" ht="81.75" customHeight="1" x14ac:dyDescent="0.25">
      <c r="A97" s="628"/>
      <c r="B97" s="628"/>
      <c r="C97" s="177" t="s">
        <v>208</v>
      </c>
      <c r="D97" s="497" t="s">
        <v>1590</v>
      </c>
      <c r="E97" s="83" t="s">
        <v>1113</v>
      </c>
      <c r="F97" s="185">
        <v>4</v>
      </c>
      <c r="G97" s="185" t="s">
        <v>207</v>
      </c>
      <c r="H97" s="161" t="s">
        <v>206</v>
      </c>
      <c r="I97" s="550"/>
      <c r="J97" s="56">
        <v>1</v>
      </c>
      <c r="K97" s="181">
        <v>0</v>
      </c>
      <c r="L97" s="300">
        <f t="shared" ref="L97:L102" si="5">K97/J97*100</f>
        <v>0</v>
      </c>
      <c r="M97" s="635"/>
      <c r="N97" s="635"/>
      <c r="O97" s="622"/>
      <c r="P97" s="107" t="s">
        <v>733</v>
      </c>
      <c r="Q97" s="158">
        <v>12</v>
      </c>
      <c r="R97" s="158">
        <v>0</v>
      </c>
      <c r="S97" s="308">
        <v>0</v>
      </c>
      <c r="T97" s="160" t="s">
        <v>476</v>
      </c>
      <c r="U97" s="158">
        <v>12</v>
      </c>
      <c r="V97" s="158">
        <v>0</v>
      </c>
      <c r="W97" s="157">
        <v>0.35</v>
      </c>
      <c r="X97" s="167"/>
      <c r="Y97" s="185">
        <v>4</v>
      </c>
      <c r="Z97" s="69">
        <v>2</v>
      </c>
      <c r="AA97" s="72">
        <v>67</v>
      </c>
      <c r="AB97" s="99" t="s">
        <v>861</v>
      </c>
      <c r="AC97" s="122"/>
      <c r="AD97" s="122"/>
      <c r="AE97" s="122"/>
      <c r="AF97" s="122"/>
      <c r="AG97" s="122"/>
      <c r="AH97" s="122"/>
      <c r="AI97" s="185">
        <v>4</v>
      </c>
      <c r="AJ97" s="78" t="s">
        <v>1111</v>
      </c>
      <c r="AK97" s="72">
        <v>65</v>
      </c>
      <c r="AL97" s="75"/>
      <c r="AM97" s="98" t="s">
        <v>1008</v>
      </c>
      <c r="AN97" s="83">
        <v>3</v>
      </c>
      <c r="AO97" s="204" t="s">
        <v>1136</v>
      </c>
      <c r="AP97" s="72">
        <v>72</v>
      </c>
      <c r="AQ97" s="208"/>
      <c r="AR97" s="208" t="s">
        <v>1253</v>
      </c>
      <c r="AS97" s="83" t="s">
        <v>1113</v>
      </c>
      <c r="AT97" s="323">
        <v>1</v>
      </c>
      <c r="AU97" s="72">
        <v>28</v>
      </c>
      <c r="AV97" s="109"/>
      <c r="AW97" s="152"/>
      <c r="AX97" s="109"/>
      <c r="AY97" s="484" t="s">
        <v>1738</v>
      </c>
      <c r="AZ97" s="463">
        <v>38</v>
      </c>
    </row>
    <row r="98" spans="1:110" s="4" customFormat="1" ht="87.75" customHeight="1" x14ac:dyDescent="0.25">
      <c r="A98" s="628"/>
      <c r="B98" s="628"/>
      <c r="C98" s="177" t="s">
        <v>205</v>
      </c>
      <c r="D98" s="495" t="s">
        <v>1586</v>
      </c>
      <c r="E98" s="243">
        <v>12</v>
      </c>
      <c r="F98" s="161">
        <v>12</v>
      </c>
      <c r="G98" s="161" t="s">
        <v>204</v>
      </c>
      <c r="H98" s="161" t="s">
        <v>203</v>
      </c>
      <c r="I98" s="550"/>
      <c r="J98" s="402">
        <v>12</v>
      </c>
      <c r="K98" s="181">
        <v>0</v>
      </c>
      <c r="L98" s="300">
        <f t="shared" si="5"/>
        <v>0</v>
      </c>
      <c r="M98" s="635"/>
      <c r="N98" s="635"/>
      <c r="O98" s="622"/>
      <c r="P98" s="189" t="s">
        <v>734</v>
      </c>
      <c r="Q98" s="158">
        <v>12</v>
      </c>
      <c r="R98" s="158">
        <v>11</v>
      </c>
      <c r="S98" s="310">
        <v>0.92</v>
      </c>
      <c r="T98" s="160" t="s">
        <v>522</v>
      </c>
      <c r="U98" s="158">
        <v>12</v>
      </c>
      <c r="V98" s="158">
        <v>11</v>
      </c>
      <c r="W98" s="47">
        <v>0.78</v>
      </c>
      <c r="X98" s="167" t="s">
        <v>648</v>
      </c>
      <c r="Y98" s="164">
        <v>12</v>
      </c>
      <c r="Z98" s="162">
        <v>12</v>
      </c>
      <c r="AA98" s="153">
        <v>69</v>
      </c>
      <c r="AB98" s="99" t="s">
        <v>862</v>
      </c>
      <c r="AC98" s="128" t="s">
        <v>1366</v>
      </c>
      <c r="AD98" s="123" t="s">
        <v>1407</v>
      </c>
      <c r="AE98" s="127">
        <v>1903023</v>
      </c>
      <c r="AF98" s="123" t="s">
        <v>1418</v>
      </c>
      <c r="AG98" s="123" t="s">
        <v>1419</v>
      </c>
      <c r="AH98" s="127">
        <v>12</v>
      </c>
      <c r="AI98" s="164">
        <v>12</v>
      </c>
      <c r="AJ98" s="155">
        <v>12</v>
      </c>
      <c r="AK98" s="156">
        <v>67</v>
      </c>
      <c r="AL98" s="74"/>
      <c r="AM98" s="98" t="s">
        <v>1009</v>
      </c>
      <c r="AN98" s="201">
        <v>12</v>
      </c>
      <c r="AO98" s="204" t="s">
        <v>1137</v>
      </c>
      <c r="AP98" s="206">
        <v>75</v>
      </c>
      <c r="AQ98" s="208" t="s">
        <v>1165</v>
      </c>
      <c r="AR98" s="208" t="s">
        <v>1254</v>
      </c>
      <c r="AS98" s="201">
        <v>12</v>
      </c>
      <c r="AT98" s="323">
        <v>11</v>
      </c>
      <c r="AU98" s="150">
        <v>90</v>
      </c>
      <c r="AV98" s="485" t="s">
        <v>1741</v>
      </c>
      <c r="AW98" s="486" t="s">
        <v>1740</v>
      </c>
      <c r="AX98" s="174">
        <v>100</v>
      </c>
      <c r="AY98" s="288" t="s">
        <v>1739</v>
      </c>
      <c r="AZ98" s="429">
        <v>90</v>
      </c>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row>
    <row r="99" spans="1:110" s="5" customFormat="1" ht="128.25" customHeight="1" x14ac:dyDescent="0.25">
      <c r="A99" s="628"/>
      <c r="B99" s="628"/>
      <c r="C99" s="177" t="s">
        <v>201</v>
      </c>
      <c r="D99" s="497" t="s">
        <v>1588</v>
      </c>
      <c r="E99" s="84">
        <v>12</v>
      </c>
      <c r="F99" s="161">
        <v>12</v>
      </c>
      <c r="G99" s="161" t="s">
        <v>200</v>
      </c>
      <c r="H99" s="161" t="s">
        <v>498</v>
      </c>
      <c r="I99" s="550"/>
      <c r="J99" s="427">
        <v>12</v>
      </c>
      <c r="K99" s="186">
        <v>0</v>
      </c>
      <c r="L99" s="300">
        <f t="shared" si="5"/>
        <v>0</v>
      </c>
      <c r="M99" s="635"/>
      <c r="N99" s="635"/>
      <c r="O99" s="622"/>
      <c r="P99" s="57" t="s">
        <v>735</v>
      </c>
      <c r="Q99" s="158">
        <v>12</v>
      </c>
      <c r="R99" s="158">
        <v>11</v>
      </c>
      <c r="S99" s="310">
        <f>R99/Q99*1</f>
        <v>0.91666666666666663</v>
      </c>
      <c r="T99" s="160" t="s">
        <v>542</v>
      </c>
      <c r="U99" s="158">
        <v>12</v>
      </c>
      <c r="V99" s="158">
        <v>11</v>
      </c>
      <c r="W99" s="157">
        <v>0.8</v>
      </c>
      <c r="X99" s="167" t="s">
        <v>621</v>
      </c>
      <c r="Y99" s="164">
        <v>12</v>
      </c>
      <c r="Z99" s="70">
        <v>12</v>
      </c>
      <c r="AA99" s="153">
        <v>72</v>
      </c>
      <c r="AB99" s="99" t="s">
        <v>863</v>
      </c>
      <c r="AC99" s="123" t="s">
        <v>1366</v>
      </c>
      <c r="AD99" s="123" t="s">
        <v>1374</v>
      </c>
      <c r="AE99" s="126" t="s">
        <v>1423</v>
      </c>
      <c r="AF99" s="123" t="s">
        <v>1424</v>
      </c>
      <c r="AG99" s="133" t="s">
        <v>1425</v>
      </c>
      <c r="AH99" s="134">
        <v>12</v>
      </c>
      <c r="AI99" s="164">
        <v>12</v>
      </c>
      <c r="AJ99" s="79">
        <v>12</v>
      </c>
      <c r="AK99" s="156">
        <v>80</v>
      </c>
      <c r="AL99" s="75"/>
      <c r="AM99" s="98" t="s">
        <v>1010</v>
      </c>
      <c r="AN99" s="84">
        <v>12</v>
      </c>
      <c r="AO99" s="205" t="s">
        <v>1138</v>
      </c>
      <c r="AP99" s="206">
        <v>41</v>
      </c>
      <c r="AQ99" s="88"/>
      <c r="AR99" s="208" t="s">
        <v>1255</v>
      </c>
      <c r="AS99" s="84">
        <v>12</v>
      </c>
      <c r="AT99" s="323">
        <v>12</v>
      </c>
      <c r="AU99" s="150">
        <v>100</v>
      </c>
      <c r="AV99" s="116" t="s">
        <v>1346</v>
      </c>
      <c r="AW99" s="486" t="s">
        <v>1743</v>
      </c>
      <c r="AX99" s="174">
        <v>100</v>
      </c>
      <c r="AY99" s="484" t="s">
        <v>1742</v>
      </c>
      <c r="AZ99" s="429">
        <v>100</v>
      </c>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row>
    <row r="100" spans="1:110" s="5" customFormat="1" ht="136.5" customHeight="1" x14ac:dyDescent="0.25">
      <c r="A100" s="628"/>
      <c r="B100" s="628"/>
      <c r="C100" s="618" t="s">
        <v>201</v>
      </c>
      <c r="D100" s="497" t="s">
        <v>1588</v>
      </c>
      <c r="E100" s="84">
        <v>12</v>
      </c>
      <c r="F100" s="161">
        <v>12</v>
      </c>
      <c r="G100" s="161" t="s">
        <v>200</v>
      </c>
      <c r="H100" s="161" t="s">
        <v>199</v>
      </c>
      <c r="I100" s="550"/>
      <c r="J100" s="427">
        <v>12</v>
      </c>
      <c r="K100" s="186">
        <v>0</v>
      </c>
      <c r="L100" s="300">
        <f t="shared" si="5"/>
        <v>0</v>
      </c>
      <c r="M100" s="635"/>
      <c r="N100" s="635"/>
      <c r="O100" s="622"/>
      <c r="P100" s="57" t="s">
        <v>735</v>
      </c>
      <c r="Q100" s="158">
        <v>12</v>
      </c>
      <c r="R100" s="158">
        <v>11</v>
      </c>
      <c r="S100" s="310">
        <f t="shared" ref="S100" si="6">R100/Q100*1</f>
        <v>0.91666666666666663</v>
      </c>
      <c r="T100" s="160" t="s">
        <v>499</v>
      </c>
      <c r="U100" s="158">
        <v>12</v>
      </c>
      <c r="V100" s="158">
        <v>11</v>
      </c>
      <c r="W100" s="157">
        <v>0.8</v>
      </c>
      <c r="X100" s="167" t="s">
        <v>649</v>
      </c>
      <c r="Y100" s="164">
        <v>12</v>
      </c>
      <c r="Z100" s="70">
        <v>12</v>
      </c>
      <c r="AA100" s="153">
        <v>72</v>
      </c>
      <c r="AB100" s="99" t="s">
        <v>864</v>
      </c>
      <c r="AC100" s="123" t="s">
        <v>1366</v>
      </c>
      <c r="AD100" s="123" t="s">
        <v>1374</v>
      </c>
      <c r="AE100" s="126" t="s">
        <v>1423</v>
      </c>
      <c r="AF100" s="123" t="s">
        <v>1424</v>
      </c>
      <c r="AG100" s="133" t="s">
        <v>1425</v>
      </c>
      <c r="AH100" s="134">
        <v>12</v>
      </c>
      <c r="AI100" s="164">
        <v>12</v>
      </c>
      <c r="AJ100" s="79">
        <v>12</v>
      </c>
      <c r="AK100" s="156">
        <v>82</v>
      </c>
      <c r="AL100" s="74" t="s">
        <v>1099</v>
      </c>
      <c r="AM100" s="98" t="s">
        <v>1011</v>
      </c>
      <c r="AN100" s="84">
        <v>12</v>
      </c>
      <c r="AO100" s="204" t="s">
        <v>1139</v>
      </c>
      <c r="AP100" s="206">
        <v>83</v>
      </c>
      <c r="AQ100" s="208" t="s">
        <v>1166</v>
      </c>
      <c r="AR100" s="208" t="s">
        <v>1256</v>
      </c>
      <c r="AS100" s="84">
        <v>12</v>
      </c>
      <c r="AT100" s="370">
        <v>12</v>
      </c>
      <c r="AU100" s="150">
        <v>100</v>
      </c>
      <c r="AV100" s="116" t="s">
        <v>1347</v>
      </c>
      <c r="AW100" s="486" t="s">
        <v>1744</v>
      </c>
      <c r="AX100" s="174">
        <v>100</v>
      </c>
      <c r="AY100" s="484" t="s">
        <v>1673</v>
      </c>
      <c r="AZ100" s="429">
        <v>100</v>
      </c>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row>
    <row r="101" spans="1:110" s="5" customFormat="1" ht="162" customHeight="1" x14ac:dyDescent="0.25">
      <c r="A101" s="628"/>
      <c r="B101" s="628"/>
      <c r="C101" s="618"/>
      <c r="D101" s="497" t="s">
        <v>1587</v>
      </c>
      <c r="E101" s="84">
        <v>12</v>
      </c>
      <c r="F101" s="161">
        <v>14</v>
      </c>
      <c r="G101" s="161" t="s">
        <v>198</v>
      </c>
      <c r="H101" s="161" t="s">
        <v>197</v>
      </c>
      <c r="I101" s="550"/>
      <c r="J101" s="58">
        <v>12</v>
      </c>
      <c r="K101" s="186">
        <v>1</v>
      </c>
      <c r="L101" s="300">
        <f t="shared" si="5"/>
        <v>8.3333333333333321</v>
      </c>
      <c r="M101" s="635"/>
      <c r="N101" s="635"/>
      <c r="O101" s="622"/>
      <c r="P101" s="57" t="s">
        <v>736</v>
      </c>
      <c r="Q101" s="158">
        <v>1</v>
      </c>
      <c r="R101" s="158" t="s">
        <v>37</v>
      </c>
      <c r="S101" s="313">
        <v>0</v>
      </c>
      <c r="T101" s="160" t="s">
        <v>477</v>
      </c>
      <c r="U101" s="158">
        <v>1</v>
      </c>
      <c r="V101" s="158" t="s">
        <v>37</v>
      </c>
      <c r="W101" s="157">
        <v>0.8</v>
      </c>
      <c r="X101" s="167" t="s">
        <v>622</v>
      </c>
      <c r="Y101" s="164">
        <v>12</v>
      </c>
      <c r="Z101" s="70">
        <v>12</v>
      </c>
      <c r="AA101" s="153">
        <v>65</v>
      </c>
      <c r="AB101" s="99" t="s">
        <v>865</v>
      </c>
      <c r="AC101" s="123" t="s">
        <v>1366</v>
      </c>
      <c r="AD101" s="123" t="s">
        <v>1374</v>
      </c>
      <c r="AE101" s="126" t="s">
        <v>1423</v>
      </c>
      <c r="AF101" s="123" t="s">
        <v>1424</v>
      </c>
      <c r="AG101" s="133" t="s">
        <v>1425</v>
      </c>
      <c r="AH101" s="134">
        <v>12</v>
      </c>
      <c r="AI101" s="164">
        <v>12</v>
      </c>
      <c r="AJ101" s="79">
        <v>12</v>
      </c>
      <c r="AK101" s="156">
        <v>71</v>
      </c>
      <c r="AL101" s="74"/>
      <c r="AM101" s="98" t="s">
        <v>1012</v>
      </c>
      <c r="AN101" s="84">
        <v>12</v>
      </c>
      <c r="AO101" s="204" t="s">
        <v>1137</v>
      </c>
      <c r="AP101" s="206">
        <v>76</v>
      </c>
      <c r="AQ101" s="208"/>
      <c r="AR101" s="208" t="s">
        <v>1257</v>
      </c>
      <c r="AS101" s="84">
        <v>12</v>
      </c>
      <c r="AT101" s="323">
        <v>11</v>
      </c>
      <c r="AU101" s="150">
        <v>90</v>
      </c>
      <c r="AV101" s="116" t="s">
        <v>1348</v>
      </c>
      <c r="AW101" s="485" t="s">
        <v>1746</v>
      </c>
      <c r="AX101" s="174">
        <v>100</v>
      </c>
      <c r="AY101" s="484" t="s">
        <v>1745</v>
      </c>
      <c r="AZ101" s="429">
        <v>90</v>
      </c>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row>
    <row r="102" spans="1:110" s="5" customFormat="1" ht="94.5" customHeight="1" x14ac:dyDescent="0.25">
      <c r="A102" s="628"/>
      <c r="B102" s="628"/>
      <c r="C102" s="618" t="s">
        <v>196</v>
      </c>
      <c r="D102" s="642" t="s">
        <v>195</v>
      </c>
      <c r="E102" s="563">
        <v>1</v>
      </c>
      <c r="F102" s="550">
        <v>1</v>
      </c>
      <c r="G102" s="550" t="s">
        <v>194</v>
      </c>
      <c r="H102" s="161" t="s">
        <v>193</v>
      </c>
      <c r="I102" s="550" t="s">
        <v>192</v>
      </c>
      <c r="J102" s="676">
        <v>1</v>
      </c>
      <c r="K102" s="677">
        <v>0</v>
      </c>
      <c r="L102" s="688">
        <f t="shared" si="5"/>
        <v>0</v>
      </c>
      <c r="M102" s="635"/>
      <c r="N102" s="635"/>
      <c r="O102" s="622"/>
      <c r="P102" s="678" t="s">
        <v>735</v>
      </c>
      <c r="Q102" s="596">
        <v>1</v>
      </c>
      <c r="R102" s="596">
        <v>1</v>
      </c>
      <c r="S102" s="600">
        <f>R102*Q102*1</f>
        <v>1</v>
      </c>
      <c r="T102" s="598" t="s">
        <v>541</v>
      </c>
      <c r="U102" s="596">
        <v>1</v>
      </c>
      <c r="V102" s="596">
        <v>1</v>
      </c>
      <c r="W102" s="594">
        <v>0.65</v>
      </c>
      <c r="X102" s="167" t="s">
        <v>650</v>
      </c>
      <c r="Y102" s="592">
        <v>1</v>
      </c>
      <c r="Z102" s="601">
        <v>1</v>
      </c>
      <c r="AA102" s="582">
        <v>70</v>
      </c>
      <c r="AB102" s="99" t="s">
        <v>866</v>
      </c>
      <c r="AC102" s="123" t="s">
        <v>1366</v>
      </c>
      <c r="AD102" s="123" t="s">
        <v>1374</v>
      </c>
      <c r="AE102" s="126" t="s">
        <v>1423</v>
      </c>
      <c r="AF102" s="123" t="s">
        <v>1424</v>
      </c>
      <c r="AG102" s="133" t="s">
        <v>1425</v>
      </c>
      <c r="AH102" s="134">
        <v>12</v>
      </c>
      <c r="AI102" s="592">
        <v>1</v>
      </c>
      <c r="AJ102" s="590">
        <v>1</v>
      </c>
      <c r="AK102" s="591">
        <v>77</v>
      </c>
      <c r="AL102" s="75"/>
      <c r="AM102" s="98" t="s">
        <v>1013</v>
      </c>
      <c r="AN102" s="563">
        <v>1</v>
      </c>
      <c r="AO102" s="699" t="s">
        <v>1140</v>
      </c>
      <c r="AP102" s="701">
        <v>70</v>
      </c>
      <c r="AQ102" s="208"/>
      <c r="AR102" s="208" t="s">
        <v>1258</v>
      </c>
      <c r="AS102" s="563">
        <v>1</v>
      </c>
      <c r="AT102" s="570">
        <v>1</v>
      </c>
      <c r="AU102" s="553">
        <v>100</v>
      </c>
      <c r="AV102" s="550"/>
      <c r="AW102" s="542" t="s">
        <v>1641</v>
      </c>
      <c r="AX102" s="535"/>
      <c r="AY102" s="540" t="s">
        <v>1684</v>
      </c>
      <c r="AZ102" s="536">
        <v>100</v>
      </c>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row>
    <row r="103" spans="1:110" s="5" customFormat="1" ht="180.75" customHeight="1" x14ac:dyDescent="0.25">
      <c r="A103" s="628"/>
      <c r="B103" s="628"/>
      <c r="C103" s="618"/>
      <c r="D103" s="550"/>
      <c r="E103" s="563"/>
      <c r="F103" s="550"/>
      <c r="G103" s="550"/>
      <c r="H103" s="161" t="s">
        <v>191</v>
      </c>
      <c r="I103" s="550"/>
      <c r="J103" s="676"/>
      <c r="K103" s="677"/>
      <c r="L103" s="689"/>
      <c r="M103" s="635">
        <v>26747400</v>
      </c>
      <c r="N103" s="635">
        <v>26740740</v>
      </c>
      <c r="O103" s="622">
        <f>N103/M103</f>
        <v>0.99975100383588689</v>
      </c>
      <c r="P103" s="678"/>
      <c r="Q103" s="596"/>
      <c r="R103" s="596"/>
      <c r="S103" s="600"/>
      <c r="T103" s="598"/>
      <c r="U103" s="596"/>
      <c r="V103" s="596"/>
      <c r="W103" s="595"/>
      <c r="X103" s="167"/>
      <c r="Y103" s="592"/>
      <c r="Z103" s="601"/>
      <c r="AA103" s="582"/>
      <c r="AB103" s="99" t="s">
        <v>867</v>
      </c>
      <c r="AC103" s="122"/>
      <c r="AD103" s="122"/>
      <c r="AE103" s="122"/>
      <c r="AF103" s="122"/>
      <c r="AG103" s="122"/>
      <c r="AH103" s="122"/>
      <c r="AI103" s="592"/>
      <c r="AJ103" s="590"/>
      <c r="AK103" s="591"/>
      <c r="AL103" s="75"/>
      <c r="AM103" s="98" t="s">
        <v>1014</v>
      </c>
      <c r="AN103" s="563"/>
      <c r="AO103" s="699"/>
      <c r="AP103" s="701"/>
      <c r="AQ103" s="88"/>
      <c r="AR103" s="208" t="s">
        <v>1259</v>
      </c>
      <c r="AS103" s="563"/>
      <c r="AT103" s="566"/>
      <c r="AU103" s="553"/>
      <c r="AV103" s="550"/>
      <c r="AW103" s="543"/>
      <c r="AX103" s="535"/>
      <c r="AY103" s="541"/>
      <c r="AZ103" s="536"/>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row>
    <row r="104" spans="1:110" s="5" customFormat="1" ht="81" customHeight="1" x14ac:dyDescent="0.25">
      <c r="A104" s="628"/>
      <c r="B104" s="628"/>
      <c r="C104" s="618"/>
      <c r="D104" s="550"/>
      <c r="E104" s="563"/>
      <c r="F104" s="550"/>
      <c r="G104" s="550"/>
      <c r="H104" s="161" t="s">
        <v>190</v>
      </c>
      <c r="I104" s="550"/>
      <c r="J104" s="676"/>
      <c r="K104" s="677"/>
      <c r="L104" s="689"/>
      <c r="M104" s="635"/>
      <c r="N104" s="635"/>
      <c r="O104" s="622"/>
      <c r="P104" s="678"/>
      <c r="Q104" s="596"/>
      <c r="R104" s="596"/>
      <c r="S104" s="600"/>
      <c r="T104" s="598"/>
      <c r="U104" s="596"/>
      <c r="V104" s="596"/>
      <c r="W104" s="595"/>
      <c r="X104" s="167"/>
      <c r="Y104" s="592"/>
      <c r="Z104" s="601"/>
      <c r="AA104" s="582"/>
      <c r="AB104" s="99" t="s">
        <v>868</v>
      </c>
      <c r="AC104" s="122"/>
      <c r="AD104" s="122"/>
      <c r="AE104" s="122"/>
      <c r="AF104" s="122"/>
      <c r="AG104" s="122"/>
      <c r="AH104" s="122"/>
      <c r="AI104" s="592"/>
      <c r="AJ104" s="590"/>
      <c r="AK104" s="591"/>
      <c r="AL104" s="75"/>
      <c r="AM104" s="98" t="s">
        <v>1015</v>
      </c>
      <c r="AN104" s="563"/>
      <c r="AO104" s="699"/>
      <c r="AP104" s="701"/>
      <c r="AQ104" s="88"/>
      <c r="AR104" s="208"/>
      <c r="AS104" s="563"/>
      <c r="AT104" s="566"/>
      <c r="AU104" s="553"/>
      <c r="AV104" s="550"/>
      <c r="AW104" s="543"/>
      <c r="AX104" s="535"/>
      <c r="AY104" s="541"/>
      <c r="AZ104" s="464"/>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row>
    <row r="105" spans="1:110" s="6" customFormat="1" ht="63" customHeight="1" x14ac:dyDescent="0.25">
      <c r="A105" s="628"/>
      <c r="B105" s="628" t="s">
        <v>189</v>
      </c>
      <c r="C105" s="618" t="s">
        <v>188</v>
      </c>
      <c r="D105" s="549" t="s">
        <v>187</v>
      </c>
      <c r="E105" s="563">
        <v>12</v>
      </c>
      <c r="F105" s="161">
        <v>12</v>
      </c>
      <c r="G105" s="550" t="s">
        <v>186</v>
      </c>
      <c r="H105" s="161" t="s">
        <v>185</v>
      </c>
      <c r="I105" s="550" t="s">
        <v>163</v>
      </c>
      <c r="J105" s="632">
        <v>3</v>
      </c>
      <c r="K105" s="632">
        <v>3</v>
      </c>
      <c r="L105" s="655">
        <f>K105/J105*100</f>
        <v>100</v>
      </c>
      <c r="M105" s="635"/>
      <c r="N105" s="635"/>
      <c r="O105" s="622"/>
      <c r="P105" s="678" t="s">
        <v>737</v>
      </c>
      <c r="Q105" s="596">
        <v>12</v>
      </c>
      <c r="R105" s="596">
        <v>6</v>
      </c>
      <c r="S105" s="660">
        <f>R105/Q105</f>
        <v>0.5</v>
      </c>
      <c r="T105" s="598" t="s">
        <v>535</v>
      </c>
      <c r="U105" s="596">
        <v>12</v>
      </c>
      <c r="V105" s="596">
        <v>6</v>
      </c>
      <c r="W105" s="594">
        <v>0.7</v>
      </c>
      <c r="X105" s="167" t="s">
        <v>651</v>
      </c>
      <c r="Y105" s="592">
        <v>12</v>
      </c>
      <c r="Z105" s="601">
        <v>12</v>
      </c>
      <c r="AA105" s="582">
        <v>70</v>
      </c>
      <c r="AB105" s="99" t="s">
        <v>869</v>
      </c>
      <c r="AC105" s="123" t="s">
        <v>1366</v>
      </c>
      <c r="AD105" s="123" t="s">
        <v>1450</v>
      </c>
      <c r="AE105" s="126" t="s">
        <v>1451</v>
      </c>
      <c r="AF105" s="123" t="s">
        <v>1452</v>
      </c>
      <c r="AG105" s="123" t="s">
        <v>1453</v>
      </c>
      <c r="AH105" s="127">
        <v>42</v>
      </c>
      <c r="AI105" s="592">
        <v>12</v>
      </c>
      <c r="AJ105" s="155">
        <v>12</v>
      </c>
      <c r="AK105" s="591">
        <v>100</v>
      </c>
      <c r="AL105" s="74"/>
      <c r="AM105" s="98" t="s">
        <v>1016</v>
      </c>
      <c r="AN105" s="563">
        <v>12</v>
      </c>
      <c r="AO105" s="699" t="s">
        <v>1141</v>
      </c>
      <c r="AP105" s="701">
        <v>60</v>
      </c>
      <c r="AQ105" s="208" t="s">
        <v>1167</v>
      </c>
      <c r="AR105" s="208" t="s">
        <v>1260</v>
      </c>
      <c r="AS105" s="563">
        <v>12</v>
      </c>
      <c r="AT105" s="570">
        <v>7</v>
      </c>
      <c r="AU105" s="553">
        <v>65</v>
      </c>
      <c r="AV105" s="642" t="s">
        <v>1356</v>
      </c>
      <c r="AW105" s="542" t="s">
        <v>1642</v>
      </c>
      <c r="AX105" s="535">
        <v>50</v>
      </c>
      <c r="AY105" s="540" t="s">
        <v>1715</v>
      </c>
      <c r="AZ105" s="536">
        <v>65</v>
      </c>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row>
    <row r="106" spans="1:110" s="6" customFormat="1" ht="327.75" x14ac:dyDescent="0.25">
      <c r="A106" s="628"/>
      <c r="B106" s="628"/>
      <c r="C106" s="618"/>
      <c r="D106" s="550"/>
      <c r="E106" s="563"/>
      <c r="F106" s="161"/>
      <c r="G106" s="550"/>
      <c r="H106" s="161" t="s">
        <v>184</v>
      </c>
      <c r="I106" s="550"/>
      <c r="J106" s="632"/>
      <c r="K106" s="632"/>
      <c r="L106" s="658"/>
      <c r="M106" s="635"/>
      <c r="N106" s="635"/>
      <c r="O106" s="622"/>
      <c r="P106" s="678"/>
      <c r="Q106" s="596"/>
      <c r="R106" s="596"/>
      <c r="S106" s="660"/>
      <c r="T106" s="598"/>
      <c r="U106" s="596"/>
      <c r="V106" s="596"/>
      <c r="W106" s="595"/>
      <c r="X106" s="167" t="s">
        <v>652</v>
      </c>
      <c r="Y106" s="592"/>
      <c r="Z106" s="601"/>
      <c r="AA106" s="582"/>
      <c r="AB106" s="99" t="s">
        <v>870</v>
      </c>
      <c r="AC106" s="122"/>
      <c r="AD106" s="122"/>
      <c r="AE106" s="122"/>
      <c r="AF106" s="122"/>
      <c r="AG106" s="122"/>
      <c r="AH106" s="122"/>
      <c r="AI106" s="592"/>
      <c r="AJ106" s="155">
        <v>12</v>
      </c>
      <c r="AK106" s="591"/>
      <c r="AL106" s="74" t="s">
        <v>1100</v>
      </c>
      <c r="AM106" s="416" t="s">
        <v>1017</v>
      </c>
      <c r="AN106" s="563"/>
      <c r="AO106" s="699"/>
      <c r="AP106" s="701"/>
      <c r="AQ106" s="208"/>
      <c r="AR106" s="208" t="s">
        <v>1261</v>
      </c>
      <c r="AS106" s="563"/>
      <c r="AT106" s="566"/>
      <c r="AU106" s="553"/>
      <c r="AV106" s="713"/>
      <c r="AW106" s="543"/>
      <c r="AX106" s="535"/>
      <c r="AY106" s="541"/>
      <c r="AZ106" s="536"/>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row>
    <row r="107" spans="1:110" s="6" customFormat="1" ht="267" customHeight="1" x14ac:dyDescent="0.25">
      <c r="A107" s="628"/>
      <c r="B107" s="628"/>
      <c r="C107" s="618"/>
      <c r="D107" s="528" t="s">
        <v>183</v>
      </c>
      <c r="E107" s="243">
        <v>45</v>
      </c>
      <c r="F107" s="161">
        <v>50</v>
      </c>
      <c r="G107" s="161" t="s">
        <v>182</v>
      </c>
      <c r="H107" s="161" t="s">
        <v>181</v>
      </c>
      <c r="I107" s="550"/>
      <c r="J107" s="402">
        <v>5</v>
      </c>
      <c r="K107" s="181">
        <v>1</v>
      </c>
      <c r="L107" s="300">
        <f>K107/J107*100</f>
        <v>20</v>
      </c>
      <c r="M107" s="635"/>
      <c r="N107" s="635"/>
      <c r="O107" s="622"/>
      <c r="P107" s="190" t="s">
        <v>738</v>
      </c>
      <c r="Q107" s="158">
        <v>5</v>
      </c>
      <c r="R107" s="158">
        <v>12</v>
      </c>
      <c r="S107" s="314">
        <f>R107/Q107</f>
        <v>2.4</v>
      </c>
      <c r="T107" s="509" t="s">
        <v>1785</v>
      </c>
      <c r="U107" s="158">
        <v>5</v>
      </c>
      <c r="V107" s="158">
        <v>4</v>
      </c>
      <c r="W107" s="157">
        <v>0.7</v>
      </c>
      <c r="X107" s="510" t="s">
        <v>653</v>
      </c>
      <c r="Y107" s="164">
        <v>50</v>
      </c>
      <c r="Z107" s="162">
        <v>6</v>
      </c>
      <c r="AA107" s="153">
        <v>75</v>
      </c>
      <c r="AB107" s="99" t="s">
        <v>871</v>
      </c>
      <c r="AC107" s="123" t="s">
        <v>1366</v>
      </c>
      <c r="AD107" s="123" t="s">
        <v>1454</v>
      </c>
      <c r="AE107" s="126" t="s">
        <v>1455</v>
      </c>
      <c r="AF107" s="123" t="s">
        <v>1456</v>
      </c>
      <c r="AG107" s="123" t="s">
        <v>1457</v>
      </c>
      <c r="AH107" s="127" t="s">
        <v>1458</v>
      </c>
      <c r="AI107" s="164">
        <v>50</v>
      </c>
      <c r="AJ107" s="155">
        <v>30</v>
      </c>
      <c r="AK107" s="156">
        <v>78</v>
      </c>
      <c r="AL107" s="74"/>
      <c r="AM107" s="508" t="s">
        <v>1018</v>
      </c>
      <c r="AN107" s="201">
        <v>35</v>
      </c>
      <c r="AO107" s="511" t="s">
        <v>1784</v>
      </c>
      <c r="AP107" s="206">
        <v>62</v>
      </c>
      <c r="AQ107" s="208" t="s">
        <v>1168</v>
      </c>
      <c r="AR107" s="512" t="s">
        <v>1262</v>
      </c>
      <c r="AS107" s="201">
        <v>45</v>
      </c>
      <c r="AT107" s="370">
        <v>13</v>
      </c>
      <c r="AU107" s="150">
        <v>29</v>
      </c>
      <c r="AV107" s="174"/>
      <c r="AW107" s="278" t="s">
        <v>1622</v>
      </c>
      <c r="AX107" s="174"/>
      <c r="AY107" s="506" t="s">
        <v>1786</v>
      </c>
      <c r="AZ107" s="429">
        <v>100</v>
      </c>
      <c r="BA107" s="2"/>
      <c r="BB107" s="2"/>
      <c r="BC107" s="523"/>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row>
    <row r="108" spans="1:110" s="6" customFormat="1" ht="231" customHeight="1" x14ac:dyDescent="0.25">
      <c r="A108" s="628"/>
      <c r="B108" s="628"/>
      <c r="C108" s="618"/>
      <c r="D108" s="266" t="s">
        <v>180</v>
      </c>
      <c r="E108" s="243">
        <v>80</v>
      </c>
      <c r="F108" s="161">
        <v>100</v>
      </c>
      <c r="G108" s="161" t="s">
        <v>179</v>
      </c>
      <c r="H108" s="161" t="s">
        <v>178</v>
      </c>
      <c r="I108" s="550"/>
      <c r="J108" s="402">
        <v>10</v>
      </c>
      <c r="K108" s="181">
        <v>0</v>
      </c>
      <c r="L108" s="300">
        <f>K108/J108*100</f>
        <v>0</v>
      </c>
      <c r="M108" s="635"/>
      <c r="N108" s="635"/>
      <c r="O108" s="622"/>
      <c r="P108" s="190" t="s">
        <v>739</v>
      </c>
      <c r="Q108" s="158">
        <v>1</v>
      </c>
      <c r="R108" s="158">
        <v>1</v>
      </c>
      <c r="S108" s="310">
        <f>R108/Q108*1</f>
        <v>1</v>
      </c>
      <c r="T108" s="160" t="s">
        <v>530</v>
      </c>
      <c r="U108" s="158">
        <v>1</v>
      </c>
      <c r="V108" s="158">
        <v>1</v>
      </c>
      <c r="W108" s="157">
        <v>0.65</v>
      </c>
      <c r="X108" s="167"/>
      <c r="Y108" s="164">
        <v>100</v>
      </c>
      <c r="Z108" s="162">
        <v>50</v>
      </c>
      <c r="AA108" s="153">
        <v>67</v>
      </c>
      <c r="AB108" s="99" t="s">
        <v>872</v>
      </c>
      <c r="AC108" s="123" t="s">
        <v>1366</v>
      </c>
      <c r="AD108" s="126" t="s">
        <v>1459</v>
      </c>
      <c r="AE108" s="123" t="s">
        <v>1460</v>
      </c>
      <c r="AF108" s="123" t="s">
        <v>1460</v>
      </c>
      <c r="AG108" s="123" t="s">
        <v>1461</v>
      </c>
      <c r="AH108" s="127">
        <v>16</v>
      </c>
      <c r="AI108" s="164">
        <v>100</v>
      </c>
      <c r="AJ108" s="155">
        <v>60</v>
      </c>
      <c r="AK108" s="156">
        <v>72</v>
      </c>
      <c r="AL108" s="74"/>
      <c r="AM108" s="478" t="s">
        <v>1019</v>
      </c>
      <c r="AN108" s="201">
        <v>60</v>
      </c>
      <c r="AO108" s="204" t="s">
        <v>1142</v>
      </c>
      <c r="AP108" s="206">
        <v>60</v>
      </c>
      <c r="AQ108" s="208"/>
      <c r="AR108" s="480" t="s">
        <v>1263</v>
      </c>
      <c r="AS108" s="201">
        <v>80</v>
      </c>
      <c r="AT108" s="323">
        <v>35</v>
      </c>
      <c r="AU108" s="150">
        <v>40</v>
      </c>
      <c r="AV108" s="174"/>
      <c r="AW108" s="286" t="s">
        <v>1643</v>
      </c>
      <c r="AX108" s="174"/>
      <c r="AY108" s="479" t="s">
        <v>1717</v>
      </c>
      <c r="AZ108" s="429">
        <v>52</v>
      </c>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row>
    <row r="109" spans="1:110" s="6" customFormat="1" ht="231" customHeight="1" x14ac:dyDescent="0.25">
      <c r="A109" s="628"/>
      <c r="B109" s="628"/>
      <c r="C109" s="618"/>
      <c r="D109" s="496" t="s">
        <v>177</v>
      </c>
      <c r="E109" s="243">
        <v>35</v>
      </c>
      <c r="F109" s="161">
        <v>35</v>
      </c>
      <c r="G109" s="161" t="s">
        <v>176</v>
      </c>
      <c r="H109" s="161" t="s">
        <v>175</v>
      </c>
      <c r="I109" s="550"/>
      <c r="J109" s="402">
        <v>5</v>
      </c>
      <c r="K109" s="181">
        <v>2</v>
      </c>
      <c r="L109" s="301">
        <f>K109/J109*100</f>
        <v>40</v>
      </c>
      <c r="M109" s="635"/>
      <c r="N109" s="635"/>
      <c r="O109" s="622"/>
      <c r="P109" s="190" t="s">
        <v>740</v>
      </c>
      <c r="Q109" s="158">
        <v>1</v>
      </c>
      <c r="R109" s="158">
        <v>1</v>
      </c>
      <c r="S109" s="310">
        <f>R109/Q109*1</f>
        <v>1</v>
      </c>
      <c r="T109" s="160" t="s">
        <v>519</v>
      </c>
      <c r="U109" s="158">
        <v>1</v>
      </c>
      <c r="V109" s="158">
        <v>1</v>
      </c>
      <c r="W109" s="157">
        <v>0.6</v>
      </c>
      <c r="X109" s="167" t="s">
        <v>654</v>
      </c>
      <c r="Y109" s="164">
        <v>35</v>
      </c>
      <c r="Z109" s="162">
        <v>25</v>
      </c>
      <c r="AA109" s="153">
        <v>75</v>
      </c>
      <c r="AB109" s="99" t="s">
        <v>873</v>
      </c>
      <c r="AC109" s="123" t="s">
        <v>1366</v>
      </c>
      <c r="AD109" s="123" t="s">
        <v>1370</v>
      </c>
      <c r="AE109" s="126" t="s">
        <v>1462</v>
      </c>
      <c r="AF109" s="123" t="s">
        <v>1463</v>
      </c>
      <c r="AG109" s="123" t="s">
        <v>1464</v>
      </c>
      <c r="AH109" s="127">
        <v>500</v>
      </c>
      <c r="AI109" s="164">
        <v>35</v>
      </c>
      <c r="AJ109" s="155">
        <v>30</v>
      </c>
      <c r="AK109" s="156">
        <v>65</v>
      </c>
      <c r="AL109" s="74"/>
      <c r="AM109" s="98" t="s">
        <v>1020</v>
      </c>
      <c r="AN109" s="201">
        <v>30</v>
      </c>
      <c r="AO109" s="204" t="s">
        <v>1143</v>
      </c>
      <c r="AP109" s="206">
        <v>60</v>
      </c>
      <c r="AQ109" s="208"/>
      <c r="AR109" s="208" t="s">
        <v>1264</v>
      </c>
      <c r="AS109" s="201">
        <v>35</v>
      </c>
      <c r="AT109" s="370">
        <v>29</v>
      </c>
      <c r="AU109" s="150">
        <v>83</v>
      </c>
      <c r="AV109" s="184" t="s">
        <v>1358</v>
      </c>
      <c r="AW109" s="278" t="s">
        <v>1613</v>
      </c>
      <c r="AX109" s="174">
        <v>50</v>
      </c>
      <c r="AY109" s="479" t="s">
        <v>1718</v>
      </c>
      <c r="AZ109" s="429">
        <v>83</v>
      </c>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row>
    <row r="110" spans="1:110" s="6" customFormat="1" ht="65.25" customHeight="1" x14ac:dyDescent="0.25">
      <c r="A110" s="628"/>
      <c r="B110" s="628"/>
      <c r="C110" s="618"/>
      <c r="D110" s="642" t="s">
        <v>174</v>
      </c>
      <c r="E110" s="563">
        <v>1</v>
      </c>
      <c r="F110" s="550">
        <v>1</v>
      </c>
      <c r="G110" s="550" t="s">
        <v>173</v>
      </c>
      <c r="H110" s="161" t="s">
        <v>172</v>
      </c>
      <c r="I110" s="550"/>
      <c r="J110" s="632">
        <v>1</v>
      </c>
      <c r="K110" s="632">
        <v>0</v>
      </c>
      <c r="L110" s="651">
        <f>K110/J110*100</f>
        <v>0</v>
      </c>
      <c r="M110" s="635"/>
      <c r="N110" s="635"/>
      <c r="O110" s="622"/>
      <c r="P110" s="678" t="s">
        <v>741</v>
      </c>
      <c r="Q110" s="596">
        <v>1</v>
      </c>
      <c r="R110" s="596" t="s">
        <v>37</v>
      </c>
      <c r="S110" s="623">
        <v>0</v>
      </c>
      <c r="T110" s="598" t="s">
        <v>493</v>
      </c>
      <c r="U110" s="596">
        <v>1</v>
      </c>
      <c r="V110" s="596" t="s">
        <v>37</v>
      </c>
      <c r="W110" s="594">
        <v>0.5</v>
      </c>
      <c r="X110" s="167"/>
      <c r="Y110" s="592">
        <v>1</v>
      </c>
      <c r="Z110" s="601">
        <v>1</v>
      </c>
      <c r="AA110" s="582">
        <v>68</v>
      </c>
      <c r="AB110" s="99" t="s">
        <v>874</v>
      </c>
      <c r="AC110" s="123" t="s">
        <v>1366</v>
      </c>
      <c r="AD110" s="123" t="s">
        <v>1450</v>
      </c>
      <c r="AE110" s="126">
        <v>3602030</v>
      </c>
      <c r="AF110" s="123" t="s">
        <v>1465</v>
      </c>
      <c r="AG110" s="123" t="s">
        <v>1466</v>
      </c>
      <c r="AH110" s="127">
        <v>12</v>
      </c>
      <c r="AI110" s="592">
        <v>1</v>
      </c>
      <c r="AJ110" s="590">
        <v>1</v>
      </c>
      <c r="AK110" s="591">
        <v>61</v>
      </c>
      <c r="AL110" s="75"/>
      <c r="AM110" s="98" t="s">
        <v>1021</v>
      </c>
      <c r="AN110" s="563">
        <v>1</v>
      </c>
      <c r="AO110" s="700">
        <v>0.4</v>
      </c>
      <c r="AP110" s="701">
        <v>40</v>
      </c>
      <c r="AQ110" s="88"/>
      <c r="AR110" s="208"/>
      <c r="AS110" s="563">
        <v>1</v>
      </c>
      <c r="AT110" s="566">
        <v>1</v>
      </c>
      <c r="AU110" s="553">
        <v>100</v>
      </c>
      <c r="AV110" s="535"/>
      <c r="AW110" s="547" t="s">
        <v>1623</v>
      </c>
      <c r="AX110" s="535"/>
      <c r="AY110" s="540" t="s">
        <v>1719</v>
      </c>
      <c r="AZ110" s="536">
        <v>100</v>
      </c>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row>
    <row r="111" spans="1:110" s="6" customFormat="1" ht="98.25" customHeight="1" x14ac:dyDescent="0.25">
      <c r="A111" s="628"/>
      <c r="B111" s="628"/>
      <c r="C111" s="618"/>
      <c r="D111" s="550"/>
      <c r="E111" s="563"/>
      <c r="F111" s="550"/>
      <c r="G111" s="550"/>
      <c r="H111" s="161" t="s">
        <v>171</v>
      </c>
      <c r="I111" s="550"/>
      <c r="J111" s="632"/>
      <c r="K111" s="632"/>
      <c r="L111" s="658"/>
      <c r="M111" s="635"/>
      <c r="N111" s="635"/>
      <c r="O111" s="622"/>
      <c r="P111" s="678"/>
      <c r="Q111" s="596"/>
      <c r="R111" s="596"/>
      <c r="S111" s="623"/>
      <c r="T111" s="598"/>
      <c r="U111" s="596"/>
      <c r="V111" s="596"/>
      <c r="W111" s="595"/>
      <c r="X111" s="167"/>
      <c r="Y111" s="592"/>
      <c r="Z111" s="601"/>
      <c r="AA111" s="582"/>
      <c r="AB111" s="99" t="s">
        <v>875</v>
      </c>
      <c r="AC111" s="123" t="s">
        <v>1366</v>
      </c>
      <c r="AD111" s="135" t="s">
        <v>1426</v>
      </c>
      <c r="AE111" s="127" t="s">
        <v>1375</v>
      </c>
      <c r="AF111" s="136" t="s">
        <v>1467</v>
      </c>
      <c r="AG111" s="136" t="s">
        <v>1468</v>
      </c>
      <c r="AH111" s="127">
        <v>1</v>
      </c>
      <c r="AI111" s="592"/>
      <c r="AJ111" s="590"/>
      <c r="AK111" s="591"/>
      <c r="AL111" s="75"/>
      <c r="AM111" s="98" t="s">
        <v>1022</v>
      </c>
      <c r="AN111" s="563"/>
      <c r="AO111" s="699"/>
      <c r="AP111" s="701"/>
      <c r="AQ111" s="88"/>
      <c r="AR111" s="208" t="s">
        <v>1265</v>
      </c>
      <c r="AS111" s="563"/>
      <c r="AT111" s="566"/>
      <c r="AU111" s="553"/>
      <c r="AV111" s="535"/>
      <c r="AW111" s="548"/>
      <c r="AX111" s="535"/>
      <c r="AY111" s="541"/>
      <c r="AZ111" s="536"/>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row>
    <row r="112" spans="1:110" s="6" customFormat="1" ht="99.75" customHeight="1" x14ac:dyDescent="0.25">
      <c r="A112" s="628"/>
      <c r="B112" s="628"/>
      <c r="C112" s="618"/>
      <c r="D112" s="496" t="s">
        <v>170</v>
      </c>
      <c r="E112" s="243">
        <v>1</v>
      </c>
      <c r="F112" s="161">
        <v>1</v>
      </c>
      <c r="G112" s="161" t="s">
        <v>169</v>
      </c>
      <c r="H112" s="161" t="s">
        <v>168</v>
      </c>
      <c r="I112" s="550"/>
      <c r="J112" s="402">
        <v>0.3</v>
      </c>
      <c r="K112" s="181">
        <v>0.3</v>
      </c>
      <c r="L112" s="298">
        <f>K112/J112*100</f>
        <v>100</v>
      </c>
      <c r="M112" s="635"/>
      <c r="N112" s="635"/>
      <c r="O112" s="622"/>
      <c r="P112" s="190" t="s">
        <v>742</v>
      </c>
      <c r="Q112" s="158">
        <v>1</v>
      </c>
      <c r="R112" s="158">
        <v>1</v>
      </c>
      <c r="S112" s="310">
        <v>1</v>
      </c>
      <c r="T112" s="160" t="s">
        <v>538</v>
      </c>
      <c r="U112" s="158">
        <v>1</v>
      </c>
      <c r="V112" s="158">
        <v>1</v>
      </c>
      <c r="W112" s="157">
        <v>0.9</v>
      </c>
      <c r="X112" s="167" t="s">
        <v>655</v>
      </c>
      <c r="Y112" s="164">
        <v>1</v>
      </c>
      <c r="Z112" s="162">
        <v>1</v>
      </c>
      <c r="AA112" s="153">
        <v>76</v>
      </c>
      <c r="AB112" s="99" t="s">
        <v>876</v>
      </c>
      <c r="AC112" s="123" t="s">
        <v>1366</v>
      </c>
      <c r="AD112" s="123" t="s">
        <v>1374</v>
      </c>
      <c r="AE112" s="126" t="s">
        <v>1423</v>
      </c>
      <c r="AF112" s="123" t="s">
        <v>1424</v>
      </c>
      <c r="AG112" s="133" t="s">
        <v>1425</v>
      </c>
      <c r="AH112" s="134">
        <v>12</v>
      </c>
      <c r="AI112" s="164">
        <v>1</v>
      </c>
      <c r="AJ112" s="155">
        <v>1</v>
      </c>
      <c r="AK112" s="156">
        <v>72</v>
      </c>
      <c r="AL112" s="74"/>
      <c r="AM112" s="98" t="s">
        <v>1023</v>
      </c>
      <c r="AN112" s="201">
        <v>1</v>
      </c>
      <c r="AO112" s="204" t="s">
        <v>1144</v>
      </c>
      <c r="AP112" s="206">
        <v>65</v>
      </c>
      <c r="AQ112" s="208"/>
      <c r="AR112" s="208" t="s">
        <v>1266</v>
      </c>
      <c r="AS112" s="201">
        <v>1</v>
      </c>
      <c r="AT112" s="323">
        <v>1</v>
      </c>
      <c r="AU112" s="150">
        <v>100</v>
      </c>
      <c r="AV112" s="174"/>
      <c r="AW112" s="280" t="s">
        <v>1623</v>
      </c>
      <c r="AX112" s="174"/>
      <c r="AY112" s="479" t="s">
        <v>1720</v>
      </c>
      <c r="AZ112" s="429">
        <v>100</v>
      </c>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row>
    <row r="113" spans="1:110" s="6" customFormat="1" ht="191.45" customHeight="1" x14ac:dyDescent="0.25">
      <c r="A113" s="628"/>
      <c r="B113" s="628"/>
      <c r="C113" s="618"/>
      <c r="D113" s="528" t="s">
        <v>1589</v>
      </c>
      <c r="E113" s="243">
        <v>35</v>
      </c>
      <c r="F113" s="161">
        <v>35</v>
      </c>
      <c r="G113" s="161" t="s">
        <v>167</v>
      </c>
      <c r="H113" s="161" t="s">
        <v>166</v>
      </c>
      <c r="I113" s="550"/>
      <c r="J113" s="402">
        <v>5</v>
      </c>
      <c r="K113" s="181">
        <v>0</v>
      </c>
      <c r="L113" s="300">
        <f>K113/J113*100</f>
        <v>0</v>
      </c>
      <c r="M113" s="635"/>
      <c r="N113" s="635"/>
      <c r="O113" s="622"/>
      <c r="P113" s="190" t="s">
        <v>743</v>
      </c>
      <c r="Q113" s="471">
        <v>5</v>
      </c>
      <c r="R113" s="471">
        <v>4</v>
      </c>
      <c r="S113" s="467">
        <v>0.8</v>
      </c>
      <c r="T113" s="481" t="s">
        <v>567</v>
      </c>
      <c r="U113" s="471">
        <v>5</v>
      </c>
      <c r="V113" s="471">
        <v>4</v>
      </c>
      <c r="W113" s="157">
        <v>0.6</v>
      </c>
      <c r="X113" s="167" t="s">
        <v>656</v>
      </c>
      <c r="Y113" s="164">
        <v>35</v>
      </c>
      <c r="Z113" s="162">
        <v>25</v>
      </c>
      <c r="AA113" s="153">
        <v>60</v>
      </c>
      <c r="AB113" s="99" t="s">
        <v>877</v>
      </c>
      <c r="AC113" s="123" t="s">
        <v>1366</v>
      </c>
      <c r="AD113" s="123" t="s">
        <v>1370</v>
      </c>
      <c r="AE113" s="126" t="s">
        <v>1469</v>
      </c>
      <c r="AF113" s="123" t="s">
        <v>1470</v>
      </c>
      <c r="AG113" s="123" t="s">
        <v>1471</v>
      </c>
      <c r="AH113" s="127">
        <v>2500</v>
      </c>
      <c r="AI113" s="164">
        <v>35</v>
      </c>
      <c r="AJ113" s="155">
        <v>30</v>
      </c>
      <c r="AK113" s="156">
        <v>65</v>
      </c>
      <c r="AL113" s="74"/>
      <c r="AM113" s="98" t="s">
        <v>1024</v>
      </c>
      <c r="AN113" s="201">
        <v>30</v>
      </c>
      <c r="AO113" s="204" t="s">
        <v>1145</v>
      </c>
      <c r="AP113" s="206">
        <v>60</v>
      </c>
      <c r="AQ113" s="208" t="s">
        <v>1169</v>
      </c>
      <c r="AR113" s="480" t="s">
        <v>1267</v>
      </c>
      <c r="AS113" s="201">
        <v>35</v>
      </c>
      <c r="AT113" s="370">
        <v>13</v>
      </c>
      <c r="AU113" s="150">
        <v>43</v>
      </c>
      <c r="AV113" s="279" t="s">
        <v>1357</v>
      </c>
      <c r="AW113" s="278" t="s">
        <v>1614</v>
      </c>
      <c r="AX113" s="174">
        <v>100</v>
      </c>
      <c r="AY113" s="479" t="s">
        <v>1721</v>
      </c>
      <c r="AZ113" s="429">
        <v>100</v>
      </c>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row>
    <row r="114" spans="1:110" s="6" customFormat="1" ht="76.5" customHeight="1" x14ac:dyDescent="0.25">
      <c r="A114" s="628"/>
      <c r="B114" s="628"/>
      <c r="C114" s="618" t="s">
        <v>165</v>
      </c>
      <c r="D114" s="528" t="s">
        <v>1592</v>
      </c>
      <c r="E114" s="345">
        <v>7</v>
      </c>
      <c r="F114" s="333">
        <v>10</v>
      </c>
      <c r="G114" s="338" t="s">
        <v>92</v>
      </c>
      <c r="H114" s="338" t="s">
        <v>164</v>
      </c>
      <c r="I114" s="550" t="s">
        <v>163</v>
      </c>
      <c r="J114" s="406">
        <v>1</v>
      </c>
      <c r="K114" s="355">
        <v>0</v>
      </c>
      <c r="L114" s="360">
        <f>K114/J114*100</f>
        <v>0</v>
      </c>
      <c r="M114" s="635"/>
      <c r="N114" s="635"/>
      <c r="O114" s="622"/>
      <c r="P114" s="359" t="s">
        <v>487</v>
      </c>
      <c r="Q114" s="471">
        <v>5</v>
      </c>
      <c r="R114" s="471">
        <v>1</v>
      </c>
      <c r="S114" s="483">
        <f>R114/Q114*1</f>
        <v>0.2</v>
      </c>
      <c r="T114" s="379" t="s">
        <v>478</v>
      </c>
      <c r="U114" s="471">
        <v>5</v>
      </c>
      <c r="V114" s="471">
        <v>3</v>
      </c>
      <c r="W114" s="354">
        <v>0.7</v>
      </c>
      <c r="X114" s="380" t="s">
        <v>657</v>
      </c>
      <c r="Y114" s="351">
        <v>10</v>
      </c>
      <c r="Z114" s="358">
        <v>2</v>
      </c>
      <c r="AA114" s="362">
        <v>70</v>
      </c>
      <c r="AB114" s="515" t="s">
        <v>878</v>
      </c>
      <c r="AC114" s="123" t="s">
        <v>1366</v>
      </c>
      <c r="AD114" s="123" t="s">
        <v>1370</v>
      </c>
      <c r="AE114" s="131" t="s">
        <v>1472</v>
      </c>
      <c r="AF114" s="123" t="s">
        <v>1473</v>
      </c>
      <c r="AG114" s="123" t="s">
        <v>1474</v>
      </c>
      <c r="AH114" s="127">
        <v>30</v>
      </c>
      <c r="AI114" s="351">
        <v>10</v>
      </c>
      <c r="AJ114" s="352">
        <v>2</v>
      </c>
      <c r="AK114" s="347">
        <v>77</v>
      </c>
      <c r="AL114" s="74"/>
      <c r="AM114" s="515" t="s">
        <v>1025</v>
      </c>
      <c r="AN114" s="345">
        <v>6</v>
      </c>
      <c r="AO114" s="517" t="s">
        <v>1788</v>
      </c>
      <c r="AP114" s="339">
        <v>67</v>
      </c>
      <c r="AQ114" s="343" t="s">
        <v>1170</v>
      </c>
      <c r="AR114" s="518" t="s">
        <v>1787</v>
      </c>
      <c r="AS114" s="345">
        <v>1</v>
      </c>
      <c r="AT114" s="372">
        <v>1</v>
      </c>
      <c r="AU114" s="366">
        <v>100</v>
      </c>
      <c r="AV114" s="333"/>
      <c r="AW114" s="335" t="s">
        <v>1618</v>
      </c>
      <c r="AX114" s="333"/>
      <c r="AY114" s="516" t="s">
        <v>1789</v>
      </c>
      <c r="AZ114" s="429">
        <v>100</v>
      </c>
      <c r="BA114" s="2"/>
      <c r="BB114" s="2"/>
      <c r="BC114" s="523"/>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row>
    <row r="115" spans="1:110" s="6" customFormat="1" ht="45.75" customHeight="1" x14ac:dyDescent="0.25">
      <c r="A115" s="628"/>
      <c r="B115" s="628"/>
      <c r="C115" s="618"/>
      <c r="D115" s="642" t="s">
        <v>162</v>
      </c>
      <c r="E115" s="644">
        <v>0.7</v>
      </c>
      <c r="F115" s="619">
        <v>0.9</v>
      </c>
      <c r="G115" s="599" t="s">
        <v>161</v>
      </c>
      <c r="H115" s="161" t="s">
        <v>160</v>
      </c>
      <c r="I115" s="550"/>
      <c r="J115" s="662">
        <v>5</v>
      </c>
      <c r="K115" s="632">
        <v>5</v>
      </c>
      <c r="L115" s="651">
        <f t="shared" ref="L115" si="7">K115/J115*100</f>
        <v>100</v>
      </c>
      <c r="M115" s="635"/>
      <c r="N115" s="635"/>
      <c r="O115" s="622"/>
      <c r="P115" s="679" t="s">
        <v>744</v>
      </c>
      <c r="Q115" s="596">
        <v>1</v>
      </c>
      <c r="R115" s="596">
        <v>1</v>
      </c>
      <c r="S115" s="600">
        <f>R115/Q115*1</f>
        <v>1</v>
      </c>
      <c r="T115" s="598" t="s">
        <v>500</v>
      </c>
      <c r="U115" s="596">
        <v>1</v>
      </c>
      <c r="V115" s="596">
        <v>1</v>
      </c>
      <c r="W115" s="594">
        <v>0.5</v>
      </c>
      <c r="X115" s="167"/>
      <c r="Y115" s="687">
        <v>0.9</v>
      </c>
      <c r="Z115" s="611">
        <v>0.4</v>
      </c>
      <c r="AA115" s="608">
        <v>65</v>
      </c>
      <c r="AB115" s="99" t="s">
        <v>879</v>
      </c>
      <c r="AC115" s="123" t="s">
        <v>1366</v>
      </c>
      <c r="AD115" s="136" t="s">
        <v>1475</v>
      </c>
      <c r="AE115" s="134">
        <v>3604006</v>
      </c>
      <c r="AF115" s="125" t="s">
        <v>1476</v>
      </c>
      <c r="AG115" s="136" t="s">
        <v>1477</v>
      </c>
      <c r="AH115" s="134">
        <v>800</v>
      </c>
      <c r="AI115" s="687">
        <v>0.9</v>
      </c>
      <c r="AJ115" s="697">
        <v>0.45</v>
      </c>
      <c r="AK115" s="694">
        <v>70</v>
      </c>
      <c r="AL115" s="74"/>
      <c r="AM115" s="98" t="s">
        <v>1026</v>
      </c>
      <c r="AN115" s="698">
        <v>0.55000000000000004</v>
      </c>
      <c r="AO115" s="700">
        <v>0.63</v>
      </c>
      <c r="AP115" s="703">
        <v>63</v>
      </c>
      <c r="AQ115" s="208"/>
      <c r="AR115" s="208" t="s">
        <v>1268</v>
      </c>
      <c r="AS115" s="583">
        <v>0.7</v>
      </c>
      <c r="AT115" s="571">
        <v>0.45</v>
      </c>
      <c r="AU115" s="556">
        <v>65</v>
      </c>
      <c r="AV115" s="535"/>
      <c r="AW115" s="543" t="s">
        <v>1335</v>
      </c>
      <c r="AX115" s="535"/>
      <c r="AY115" s="537" t="s">
        <v>1674</v>
      </c>
      <c r="AZ115" s="536">
        <v>73</v>
      </c>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row>
    <row r="116" spans="1:110" s="6" customFormat="1" ht="47.25" customHeight="1" x14ac:dyDescent="0.2">
      <c r="A116" s="628"/>
      <c r="B116" s="628"/>
      <c r="C116" s="618"/>
      <c r="D116" s="550"/>
      <c r="E116" s="644"/>
      <c r="F116" s="619"/>
      <c r="G116" s="599"/>
      <c r="H116" s="161" t="s">
        <v>159</v>
      </c>
      <c r="I116" s="550"/>
      <c r="J116" s="662"/>
      <c r="K116" s="632"/>
      <c r="L116" s="651"/>
      <c r="M116" s="635">
        <v>0</v>
      </c>
      <c r="N116" s="635">
        <v>0</v>
      </c>
      <c r="O116" s="622">
        <v>0</v>
      </c>
      <c r="P116" s="679"/>
      <c r="Q116" s="596"/>
      <c r="R116" s="596"/>
      <c r="S116" s="600"/>
      <c r="T116" s="598"/>
      <c r="U116" s="596"/>
      <c r="V116" s="596"/>
      <c r="W116" s="595"/>
      <c r="X116" s="167"/>
      <c r="Y116" s="687"/>
      <c r="Z116" s="611"/>
      <c r="AA116" s="608"/>
      <c r="AB116" s="99" t="s">
        <v>880</v>
      </c>
      <c r="AC116" s="122"/>
      <c r="AD116" s="122"/>
      <c r="AE116" s="122"/>
      <c r="AF116" s="122"/>
      <c r="AG116" s="122"/>
      <c r="AH116" s="122"/>
      <c r="AI116" s="687"/>
      <c r="AJ116" s="697"/>
      <c r="AK116" s="694"/>
      <c r="AL116" s="74"/>
      <c r="AM116" s="98" t="s">
        <v>1027</v>
      </c>
      <c r="AN116" s="698"/>
      <c r="AO116" s="699"/>
      <c r="AP116" s="703"/>
      <c r="AQ116" s="204" t="s">
        <v>1170</v>
      </c>
      <c r="AR116" s="91" t="s">
        <v>1269</v>
      </c>
      <c r="AS116" s="584"/>
      <c r="AT116" s="571"/>
      <c r="AU116" s="556"/>
      <c r="AV116" s="535"/>
      <c r="AW116" s="543"/>
      <c r="AX116" s="535"/>
      <c r="AY116" s="539"/>
      <c r="AZ116" s="536"/>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row>
    <row r="117" spans="1:110" s="6" customFormat="1" ht="159.75" customHeight="1" x14ac:dyDescent="0.25">
      <c r="A117" s="628"/>
      <c r="B117" s="628"/>
      <c r="C117" s="618"/>
      <c r="D117" s="528" t="s">
        <v>158</v>
      </c>
      <c r="E117" s="243">
        <v>1</v>
      </c>
      <c r="F117" s="161">
        <v>1</v>
      </c>
      <c r="G117" s="161" t="s">
        <v>157</v>
      </c>
      <c r="H117" s="161" t="s">
        <v>156</v>
      </c>
      <c r="I117" s="550"/>
      <c r="J117" s="402">
        <v>1</v>
      </c>
      <c r="K117" s="181">
        <v>0</v>
      </c>
      <c r="L117" s="300">
        <f>K117/J117*100</f>
        <v>0</v>
      </c>
      <c r="M117" s="635"/>
      <c r="N117" s="635"/>
      <c r="O117" s="622"/>
      <c r="P117" s="190" t="s">
        <v>745</v>
      </c>
      <c r="Q117" s="158">
        <v>0.5</v>
      </c>
      <c r="R117" s="158">
        <v>0.3</v>
      </c>
      <c r="S117" s="315">
        <f>R117/Q117*1</f>
        <v>0.6</v>
      </c>
      <c r="T117" s="160" t="s">
        <v>531</v>
      </c>
      <c r="U117" s="158">
        <v>0.5</v>
      </c>
      <c r="V117" s="158">
        <v>0.3</v>
      </c>
      <c r="W117" s="157">
        <v>0.4</v>
      </c>
      <c r="X117" s="167"/>
      <c r="Y117" s="164">
        <v>1</v>
      </c>
      <c r="Z117" s="162">
        <v>1</v>
      </c>
      <c r="AA117" s="153">
        <v>70</v>
      </c>
      <c r="AB117" s="99" t="s">
        <v>881</v>
      </c>
      <c r="AC117" s="123" t="s">
        <v>1366</v>
      </c>
      <c r="AD117" s="123" t="s">
        <v>1450</v>
      </c>
      <c r="AE117" s="126" t="s">
        <v>1451</v>
      </c>
      <c r="AF117" s="123" t="s">
        <v>1452</v>
      </c>
      <c r="AG117" s="123" t="s">
        <v>1453</v>
      </c>
      <c r="AH117" s="127">
        <v>42</v>
      </c>
      <c r="AI117" s="164">
        <v>1</v>
      </c>
      <c r="AJ117" s="155">
        <v>1</v>
      </c>
      <c r="AK117" s="156">
        <v>63</v>
      </c>
      <c r="AL117" s="74"/>
      <c r="AM117" s="98" t="s">
        <v>1028</v>
      </c>
      <c r="AN117" s="201">
        <v>1</v>
      </c>
      <c r="AO117" s="204" t="s">
        <v>1147</v>
      </c>
      <c r="AP117" s="206">
        <v>70</v>
      </c>
      <c r="AQ117" s="204" t="s">
        <v>1170</v>
      </c>
      <c r="AR117" s="490" t="s">
        <v>1270</v>
      </c>
      <c r="AS117" s="201">
        <v>1</v>
      </c>
      <c r="AT117" s="503">
        <v>1</v>
      </c>
      <c r="AU117" s="150">
        <v>100</v>
      </c>
      <c r="AV117" s="174"/>
      <c r="AW117" s="113" t="s">
        <v>1336</v>
      </c>
      <c r="AX117" s="174"/>
      <c r="AY117" s="487" t="s">
        <v>1753</v>
      </c>
      <c r="AZ117" s="429">
        <v>100</v>
      </c>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row>
    <row r="118" spans="1:110" s="6" customFormat="1" ht="51.75" customHeight="1" x14ac:dyDescent="0.2">
      <c r="A118" s="628"/>
      <c r="B118" s="628" t="s">
        <v>155</v>
      </c>
      <c r="C118" s="618" t="s">
        <v>154</v>
      </c>
      <c r="D118" s="642" t="s">
        <v>153</v>
      </c>
      <c r="E118" s="563">
        <v>1</v>
      </c>
      <c r="F118" s="550">
        <v>1</v>
      </c>
      <c r="G118" s="550" t="s">
        <v>152</v>
      </c>
      <c r="H118" s="161" t="s">
        <v>151</v>
      </c>
      <c r="I118" s="550" t="s">
        <v>150</v>
      </c>
      <c r="J118" s="632">
        <v>1</v>
      </c>
      <c r="K118" s="632">
        <v>0</v>
      </c>
      <c r="L118" s="651">
        <f>K118/J118*100</f>
        <v>0</v>
      </c>
      <c r="M118" s="635"/>
      <c r="N118" s="635"/>
      <c r="O118" s="622"/>
      <c r="P118" s="678" t="s">
        <v>741</v>
      </c>
      <c r="Q118" s="596">
        <v>0.5</v>
      </c>
      <c r="R118" s="596">
        <v>0.3</v>
      </c>
      <c r="S118" s="690">
        <f>R118/Q118*1</f>
        <v>0.6</v>
      </c>
      <c r="T118" s="598" t="s">
        <v>503</v>
      </c>
      <c r="U118" s="596">
        <v>0.5</v>
      </c>
      <c r="V118" s="596">
        <v>0.3</v>
      </c>
      <c r="W118" s="594">
        <v>0.64</v>
      </c>
      <c r="X118" s="167"/>
      <c r="Y118" s="592">
        <v>1</v>
      </c>
      <c r="Z118" s="601">
        <v>1</v>
      </c>
      <c r="AA118" s="582">
        <v>77</v>
      </c>
      <c r="AB118" s="99" t="s">
        <v>882</v>
      </c>
      <c r="AC118" s="123" t="s">
        <v>1366</v>
      </c>
      <c r="AD118" s="123" t="s">
        <v>1478</v>
      </c>
      <c r="AE118" s="126" t="s">
        <v>1479</v>
      </c>
      <c r="AF118" s="123" t="s">
        <v>1480</v>
      </c>
      <c r="AG118" s="123" t="s">
        <v>1398</v>
      </c>
      <c r="AH118" s="127">
        <v>12</v>
      </c>
      <c r="AI118" s="592">
        <v>1</v>
      </c>
      <c r="AJ118" s="590">
        <v>1</v>
      </c>
      <c r="AK118" s="591">
        <v>65</v>
      </c>
      <c r="AL118" s="74"/>
      <c r="AM118" s="98" t="s">
        <v>1029</v>
      </c>
      <c r="AN118" s="563">
        <v>1</v>
      </c>
      <c r="AO118" s="699" t="s">
        <v>1148</v>
      </c>
      <c r="AP118" s="701">
        <v>66</v>
      </c>
      <c r="AQ118" s="208" t="s">
        <v>1171</v>
      </c>
      <c r="AR118" s="91" t="s">
        <v>1271</v>
      </c>
      <c r="AS118" s="563">
        <v>1</v>
      </c>
      <c r="AT118" s="570">
        <v>1</v>
      </c>
      <c r="AU118" s="553">
        <v>100</v>
      </c>
      <c r="AV118" s="535"/>
      <c r="AW118" s="542"/>
      <c r="AX118" s="535"/>
      <c r="AY118" s="540" t="s">
        <v>1723</v>
      </c>
      <c r="AZ118" s="536" t="s">
        <v>1722</v>
      </c>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row>
    <row r="119" spans="1:110" s="6" customFormat="1" ht="33" customHeight="1" x14ac:dyDescent="0.25">
      <c r="A119" s="628"/>
      <c r="B119" s="628"/>
      <c r="C119" s="618"/>
      <c r="D119" s="550"/>
      <c r="E119" s="563"/>
      <c r="F119" s="550"/>
      <c r="G119" s="550"/>
      <c r="H119" s="161" t="s">
        <v>149</v>
      </c>
      <c r="I119" s="550"/>
      <c r="J119" s="632"/>
      <c r="K119" s="632"/>
      <c r="L119" s="658"/>
      <c r="M119" s="635">
        <v>359761807</v>
      </c>
      <c r="N119" s="635">
        <v>359761807</v>
      </c>
      <c r="O119" s="622">
        <f>N119/M119</f>
        <v>1</v>
      </c>
      <c r="P119" s="678"/>
      <c r="Q119" s="596"/>
      <c r="R119" s="596"/>
      <c r="S119" s="690"/>
      <c r="T119" s="598"/>
      <c r="U119" s="596"/>
      <c r="V119" s="596"/>
      <c r="W119" s="595"/>
      <c r="X119" s="167"/>
      <c r="Y119" s="592"/>
      <c r="Z119" s="601"/>
      <c r="AA119" s="582"/>
      <c r="AB119" s="99" t="s">
        <v>883</v>
      </c>
      <c r="AC119" s="123" t="s">
        <v>1366</v>
      </c>
      <c r="AD119" s="123" t="s">
        <v>1478</v>
      </c>
      <c r="AE119" s="126" t="s">
        <v>1481</v>
      </c>
      <c r="AF119" s="123" t="s">
        <v>1482</v>
      </c>
      <c r="AG119" s="123" t="s">
        <v>1483</v>
      </c>
      <c r="AH119" s="127">
        <v>4</v>
      </c>
      <c r="AI119" s="592"/>
      <c r="AJ119" s="590"/>
      <c r="AK119" s="591"/>
      <c r="AL119" s="74"/>
      <c r="AM119" s="98" t="s">
        <v>1030</v>
      </c>
      <c r="AN119" s="563"/>
      <c r="AO119" s="699"/>
      <c r="AP119" s="701"/>
      <c r="AQ119" s="208"/>
      <c r="AR119" s="208" t="s">
        <v>1272</v>
      </c>
      <c r="AS119" s="563"/>
      <c r="AT119" s="566"/>
      <c r="AU119" s="553"/>
      <c r="AV119" s="535"/>
      <c r="AW119" s="543"/>
      <c r="AX119" s="535"/>
      <c r="AY119" s="541"/>
      <c r="AZ119" s="536"/>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row>
    <row r="120" spans="1:110" s="6" customFormat="1" ht="112.5" customHeight="1" x14ac:dyDescent="0.25">
      <c r="A120" s="628"/>
      <c r="B120" s="628"/>
      <c r="C120" s="618"/>
      <c r="D120" s="550"/>
      <c r="E120" s="563"/>
      <c r="F120" s="550"/>
      <c r="G120" s="550"/>
      <c r="H120" s="161" t="s">
        <v>148</v>
      </c>
      <c r="I120" s="550"/>
      <c r="J120" s="632"/>
      <c r="K120" s="632"/>
      <c r="L120" s="658"/>
      <c r="M120" s="635"/>
      <c r="N120" s="635"/>
      <c r="O120" s="622"/>
      <c r="P120" s="678"/>
      <c r="Q120" s="596"/>
      <c r="R120" s="596"/>
      <c r="S120" s="690"/>
      <c r="T120" s="598"/>
      <c r="U120" s="596"/>
      <c r="V120" s="596"/>
      <c r="W120" s="595"/>
      <c r="X120" s="167"/>
      <c r="Y120" s="592"/>
      <c r="Z120" s="601"/>
      <c r="AA120" s="582"/>
      <c r="AB120" s="99" t="s">
        <v>884</v>
      </c>
      <c r="AC120" s="122"/>
      <c r="AD120" s="122"/>
      <c r="AE120" s="122"/>
      <c r="AF120" s="122"/>
      <c r="AG120" s="122"/>
      <c r="AH120" s="122"/>
      <c r="AI120" s="592"/>
      <c r="AJ120" s="590"/>
      <c r="AK120" s="591"/>
      <c r="AL120" s="74"/>
      <c r="AM120" s="98" t="s">
        <v>1030</v>
      </c>
      <c r="AN120" s="563"/>
      <c r="AO120" s="699"/>
      <c r="AP120" s="701"/>
      <c r="AQ120" s="208"/>
      <c r="AR120" s="208" t="s">
        <v>1273</v>
      </c>
      <c r="AS120" s="563"/>
      <c r="AT120" s="566"/>
      <c r="AU120" s="553"/>
      <c r="AV120" s="535"/>
      <c r="AW120" s="543"/>
      <c r="AX120" s="535"/>
      <c r="AY120" s="541"/>
      <c r="AZ120" s="536"/>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row>
    <row r="121" spans="1:110" s="5" customFormat="1" ht="155.25" customHeight="1" x14ac:dyDescent="0.25">
      <c r="A121" s="628"/>
      <c r="B121" s="628" t="s">
        <v>146</v>
      </c>
      <c r="C121" s="177" t="s">
        <v>145</v>
      </c>
      <c r="D121" s="496" t="s">
        <v>144</v>
      </c>
      <c r="E121" s="243">
        <v>350</v>
      </c>
      <c r="F121" s="161">
        <v>500</v>
      </c>
      <c r="G121" s="161" t="s">
        <v>143</v>
      </c>
      <c r="H121" s="185" t="s">
        <v>142</v>
      </c>
      <c r="I121" s="161" t="s">
        <v>123</v>
      </c>
      <c r="J121" s="402">
        <v>50</v>
      </c>
      <c r="K121" s="181">
        <v>0</v>
      </c>
      <c r="L121" s="300">
        <f>K121/J121*100</f>
        <v>0</v>
      </c>
      <c r="M121" s="635"/>
      <c r="N121" s="635"/>
      <c r="O121" s="622"/>
      <c r="P121" s="190" t="s">
        <v>746</v>
      </c>
      <c r="Q121" s="471">
        <v>100</v>
      </c>
      <c r="R121" s="159">
        <v>0</v>
      </c>
      <c r="S121" s="308">
        <f>R121/Q121*1</f>
        <v>0</v>
      </c>
      <c r="T121" s="520" t="s">
        <v>501</v>
      </c>
      <c r="U121" s="471">
        <v>150</v>
      </c>
      <c r="V121" s="159">
        <v>0</v>
      </c>
      <c r="W121" s="157">
        <v>0</v>
      </c>
      <c r="X121" s="167" t="s">
        <v>658</v>
      </c>
      <c r="Y121" s="164">
        <v>200</v>
      </c>
      <c r="Z121" s="162">
        <v>200</v>
      </c>
      <c r="AA121" s="153">
        <v>60</v>
      </c>
      <c r="AB121" s="515" t="s">
        <v>885</v>
      </c>
      <c r="AC121" s="123" t="s">
        <v>1366</v>
      </c>
      <c r="AD121" s="123" t="s">
        <v>1484</v>
      </c>
      <c r="AE121" s="126" t="s">
        <v>1485</v>
      </c>
      <c r="AF121" s="123" t="s">
        <v>1486</v>
      </c>
      <c r="AG121" s="123" t="s">
        <v>1487</v>
      </c>
      <c r="AH121" s="127">
        <v>12</v>
      </c>
      <c r="AI121" s="164">
        <v>250</v>
      </c>
      <c r="AJ121" s="155"/>
      <c r="AK121" s="156">
        <v>65</v>
      </c>
      <c r="AL121" s="74"/>
      <c r="AM121" s="515" t="s">
        <v>1031</v>
      </c>
      <c r="AN121" s="201">
        <v>250</v>
      </c>
      <c r="AO121" s="204">
        <v>300</v>
      </c>
      <c r="AP121" s="206">
        <v>60</v>
      </c>
      <c r="AQ121" s="208"/>
      <c r="AR121" s="518" t="s">
        <v>1274</v>
      </c>
      <c r="AS121" s="201">
        <v>50</v>
      </c>
      <c r="AT121" s="370">
        <v>13</v>
      </c>
      <c r="AU121" s="150">
        <v>26</v>
      </c>
      <c r="AV121" s="174" t="s">
        <v>1349</v>
      </c>
      <c r="AW121" s="278" t="s">
        <v>1624</v>
      </c>
      <c r="AX121" s="174">
        <v>100</v>
      </c>
      <c r="AY121" s="516" t="s">
        <v>1790</v>
      </c>
      <c r="AZ121" s="429">
        <v>10</v>
      </c>
      <c r="BA121" s="2"/>
      <c r="BB121" s="2"/>
      <c r="BC121" s="523"/>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row>
    <row r="122" spans="1:110" s="5" customFormat="1" ht="88.5" customHeight="1" x14ac:dyDescent="0.25">
      <c r="A122" s="628"/>
      <c r="B122" s="628"/>
      <c r="C122" s="618" t="s">
        <v>141</v>
      </c>
      <c r="D122" s="642" t="s">
        <v>140</v>
      </c>
      <c r="E122" s="563">
        <v>4</v>
      </c>
      <c r="F122" s="550">
        <v>5</v>
      </c>
      <c r="G122" s="550" t="s">
        <v>138</v>
      </c>
      <c r="H122" s="185" t="s">
        <v>137</v>
      </c>
      <c r="I122" s="161" t="s">
        <v>123</v>
      </c>
      <c r="J122" s="632">
        <v>0.5</v>
      </c>
      <c r="K122" s="632">
        <v>2</v>
      </c>
      <c r="L122" s="657">
        <f>K122/J122*100</f>
        <v>400</v>
      </c>
      <c r="M122" s="635"/>
      <c r="N122" s="635"/>
      <c r="O122" s="622"/>
      <c r="P122" s="678" t="s">
        <v>747</v>
      </c>
      <c r="Q122" s="596">
        <v>1</v>
      </c>
      <c r="R122" s="596">
        <v>1</v>
      </c>
      <c r="S122" s="660">
        <f>R122/Q122</f>
        <v>1</v>
      </c>
      <c r="T122" s="624" t="s">
        <v>516</v>
      </c>
      <c r="U122" s="596">
        <v>1.5</v>
      </c>
      <c r="V122" s="596">
        <v>1</v>
      </c>
      <c r="W122" s="594">
        <v>0.7</v>
      </c>
      <c r="X122" s="167" t="s">
        <v>659</v>
      </c>
      <c r="Y122" s="592">
        <v>2</v>
      </c>
      <c r="Z122" s="601">
        <v>2</v>
      </c>
      <c r="AA122" s="582">
        <v>100</v>
      </c>
      <c r="AB122" s="99" t="s">
        <v>886</v>
      </c>
      <c r="AC122" s="123" t="s">
        <v>1366</v>
      </c>
      <c r="AD122" s="123" t="s">
        <v>1488</v>
      </c>
      <c r="AE122" s="127">
        <v>4302075</v>
      </c>
      <c r="AF122" s="123" t="s">
        <v>1489</v>
      </c>
      <c r="AG122" s="123" t="s">
        <v>1490</v>
      </c>
      <c r="AH122" s="127">
        <v>25</v>
      </c>
      <c r="AI122" s="592">
        <v>2.5</v>
      </c>
      <c r="AJ122" s="590" t="s">
        <v>1111</v>
      </c>
      <c r="AK122" s="591">
        <v>100</v>
      </c>
      <c r="AL122" s="74"/>
      <c r="AM122" s="98" t="s">
        <v>1032</v>
      </c>
      <c r="AN122" s="563">
        <v>3</v>
      </c>
      <c r="AO122" s="699">
        <v>3</v>
      </c>
      <c r="AP122" s="701">
        <v>66</v>
      </c>
      <c r="AQ122" s="208"/>
      <c r="AR122" s="208" t="s">
        <v>1275</v>
      </c>
      <c r="AS122" s="563">
        <v>4</v>
      </c>
      <c r="AT122" s="574">
        <v>5</v>
      </c>
      <c r="AU122" s="553">
        <v>110</v>
      </c>
      <c r="AV122" s="542" t="s">
        <v>1604</v>
      </c>
      <c r="AW122" s="542" t="s">
        <v>1617</v>
      </c>
      <c r="AX122" s="535">
        <v>100</v>
      </c>
      <c r="AY122" s="540" t="s">
        <v>1711</v>
      </c>
      <c r="AZ122" s="536">
        <v>100</v>
      </c>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row>
    <row r="123" spans="1:110" s="5" customFormat="1" ht="213.75" x14ac:dyDescent="0.25">
      <c r="A123" s="628"/>
      <c r="B123" s="628"/>
      <c r="C123" s="618"/>
      <c r="D123" s="550"/>
      <c r="E123" s="563"/>
      <c r="F123" s="550"/>
      <c r="G123" s="550"/>
      <c r="H123" s="161" t="s">
        <v>136</v>
      </c>
      <c r="I123" s="161" t="s">
        <v>123</v>
      </c>
      <c r="J123" s="632"/>
      <c r="K123" s="632"/>
      <c r="L123" s="658"/>
      <c r="M123" s="635"/>
      <c r="N123" s="635"/>
      <c r="O123" s="622"/>
      <c r="P123" s="678"/>
      <c r="Q123" s="596"/>
      <c r="R123" s="596"/>
      <c r="S123" s="660"/>
      <c r="T123" s="624"/>
      <c r="U123" s="596"/>
      <c r="V123" s="596"/>
      <c r="W123" s="595"/>
      <c r="X123" s="167" t="s">
        <v>660</v>
      </c>
      <c r="Y123" s="592"/>
      <c r="Z123" s="601"/>
      <c r="AA123" s="582"/>
      <c r="AB123" s="99" t="s">
        <v>887</v>
      </c>
      <c r="AC123" s="122"/>
      <c r="AD123" s="122"/>
      <c r="AE123" s="122"/>
      <c r="AF123" s="122"/>
      <c r="AG123" s="122"/>
      <c r="AH123" s="122"/>
      <c r="AI123" s="592"/>
      <c r="AJ123" s="590"/>
      <c r="AK123" s="591"/>
      <c r="AL123" s="74"/>
      <c r="AM123" s="98" t="s">
        <v>1032</v>
      </c>
      <c r="AN123" s="563"/>
      <c r="AO123" s="699"/>
      <c r="AP123" s="701"/>
      <c r="AQ123" s="208"/>
      <c r="AR123" s="208" t="s">
        <v>1276</v>
      </c>
      <c r="AS123" s="563"/>
      <c r="AT123" s="566"/>
      <c r="AU123" s="553"/>
      <c r="AV123" s="543"/>
      <c r="AW123" s="543"/>
      <c r="AX123" s="535"/>
      <c r="AY123" s="540"/>
      <c r="AZ123" s="536"/>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row>
    <row r="124" spans="1:110" s="5" customFormat="1" ht="55.5" customHeight="1" x14ac:dyDescent="0.25">
      <c r="A124" s="628"/>
      <c r="B124" s="628"/>
      <c r="C124" s="618" t="s">
        <v>135</v>
      </c>
      <c r="D124" s="653" t="s">
        <v>517</v>
      </c>
      <c r="E124" s="563">
        <v>165</v>
      </c>
      <c r="F124" s="550">
        <v>200</v>
      </c>
      <c r="G124" s="550" t="s">
        <v>134</v>
      </c>
      <c r="H124" s="185" t="s">
        <v>133</v>
      </c>
      <c r="I124" s="161" t="s">
        <v>123</v>
      </c>
      <c r="J124" s="632">
        <v>20</v>
      </c>
      <c r="K124" s="632">
        <v>10</v>
      </c>
      <c r="L124" s="657">
        <f>K124/J124*100</f>
        <v>50</v>
      </c>
      <c r="M124" s="635"/>
      <c r="N124" s="635"/>
      <c r="O124" s="622"/>
      <c r="P124" s="678" t="s">
        <v>748</v>
      </c>
      <c r="Q124" s="596">
        <v>50</v>
      </c>
      <c r="R124" s="596">
        <v>4</v>
      </c>
      <c r="S124" s="623">
        <f t="shared" ref="S124" si="8">R124/Q124*1</f>
        <v>0.08</v>
      </c>
      <c r="T124" s="624" t="s">
        <v>518</v>
      </c>
      <c r="U124" s="596">
        <v>75</v>
      </c>
      <c r="V124" s="596">
        <v>4</v>
      </c>
      <c r="W124" s="594">
        <v>0.8</v>
      </c>
      <c r="X124" s="167" t="s">
        <v>661</v>
      </c>
      <c r="Y124" s="592">
        <v>100</v>
      </c>
      <c r="Z124" s="601">
        <v>100</v>
      </c>
      <c r="AA124" s="582">
        <v>80</v>
      </c>
      <c r="AB124" s="99" t="s">
        <v>888</v>
      </c>
      <c r="AC124" s="122"/>
      <c r="AD124" s="122"/>
      <c r="AE124" s="122"/>
      <c r="AF124" s="122"/>
      <c r="AG124" s="122"/>
      <c r="AH124" s="122"/>
      <c r="AI124" s="592">
        <v>115</v>
      </c>
      <c r="AJ124" s="590">
        <v>115</v>
      </c>
      <c r="AK124" s="591">
        <v>100</v>
      </c>
      <c r="AL124" s="74"/>
      <c r="AM124" s="98" t="s">
        <v>1033</v>
      </c>
      <c r="AN124" s="563">
        <v>140</v>
      </c>
      <c r="AO124" s="699">
        <v>140</v>
      </c>
      <c r="AP124" s="701">
        <v>85</v>
      </c>
      <c r="AQ124" s="208"/>
      <c r="AR124" s="208" t="s">
        <v>1277</v>
      </c>
      <c r="AS124" s="563">
        <v>165</v>
      </c>
      <c r="AT124" s="570">
        <v>100</v>
      </c>
      <c r="AU124" s="569">
        <v>61</v>
      </c>
      <c r="AV124" s="542" t="s">
        <v>1605</v>
      </c>
      <c r="AW124" s="542" t="s">
        <v>1712</v>
      </c>
      <c r="AX124" s="535">
        <v>100</v>
      </c>
      <c r="AY124" s="540" t="s">
        <v>1754</v>
      </c>
      <c r="AZ124" s="536">
        <v>61</v>
      </c>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row>
    <row r="125" spans="1:110" s="5" customFormat="1" ht="155.25" customHeight="1" x14ac:dyDescent="0.25">
      <c r="A125" s="628"/>
      <c r="B125" s="628"/>
      <c r="C125" s="618"/>
      <c r="D125" s="550"/>
      <c r="E125" s="563"/>
      <c r="F125" s="550"/>
      <c r="G125" s="550"/>
      <c r="H125" s="185" t="s">
        <v>132</v>
      </c>
      <c r="I125" s="161" t="s">
        <v>123</v>
      </c>
      <c r="J125" s="632"/>
      <c r="K125" s="632"/>
      <c r="L125" s="658"/>
      <c r="M125" s="635"/>
      <c r="N125" s="635"/>
      <c r="O125" s="622"/>
      <c r="P125" s="678"/>
      <c r="Q125" s="596"/>
      <c r="R125" s="596"/>
      <c r="S125" s="623"/>
      <c r="T125" s="624"/>
      <c r="U125" s="596"/>
      <c r="V125" s="596"/>
      <c r="W125" s="595"/>
      <c r="X125" s="167"/>
      <c r="Y125" s="592"/>
      <c r="Z125" s="601"/>
      <c r="AA125" s="582"/>
      <c r="AB125" s="99" t="s">
        <v>889</v>
      </c>
      <c r="AC125" s="123" t="s">
        <v>1366</v>
      </c>
      <c r="AD125" s="123" t="s">
        <v>1488</v>
      </c>
      <c r="AE125" s="127">
        <v>4302075</v>
      </c>
      <c r="AF125" s="123" t="s">
        <v>1489</v>
      </c>
      <c r="AG125" s="123" t="s">
        <v>1491</v>
      </c>
      <c r="AH125" s="127">
        <v>1</v>
      </c>
      <c r="AI125" s="592"/>
      <c r="AJ125" s="590"/>
      <c r="AK125" s="591"/>
      <c r="AL125" s="74"/>
      <c r="AM125" s="98" t="s">
        <v>1034</v>
      </c>
      <c r="AN125" s="563"/>
      <c r="AO125" s="699"/>
      <c r="AP125" s="701"/>
      <c r="AQ125" s="208"/>
      <c r="AR125" s="208" t="s">
        <v>1278</v>
      </c>
      <c r="AS125" s="563"/>
      <c r="AT125" s="566"/>
      <c r="AU125" s="569"/>
      <c r="AV125" s="543"/>
      <c r="AW125" s="543"/>
      <c r="AX125" s="535"/>
      <c r="AY125" s="541"/>
      <c r="AZ125" s="536"/>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row>
    <row r="126" spans="1:110" s="5" customFormat="1" ht="135.75" customHeight="1" x14ac:dyDescent="0.25">
      <c r="A126" s="628"/>
      <c r="B126" s="628"/>
      <c r="C126" s="177" t="s">
        <v>131</v>
      </c>
      <c r="D126" s="184" t="s">
        <v>130</v>
      </c>
      <c r="E126" s="243">
        <v>17</v>
      </c>
      <c r="F126" s="161">
        <v>17</v>
      </c>
      <c r="G126" s="161" t="s">
        <v>129</v>
      </c>
      <c r="H126" s="185" t="s">
        <v>128</v>
      </c>
      <c r="I126" s="161" t="s">
        <v>123</v>
      </c>
      <c r="J126" s="402">
        <v>8</v>
      </c>
      <c r="K126" s="181">
        <v>12</v>
      </c>
      <c r="L126" s="298">
        <v>50</v>
      </c>
      <c r="M126" s="635"/>
      <c r="N126" s="635"/>
      <c r="O126" s="622"/>
      <c r="P126" s="192" t="s">
        <v>749</v>
      </c>
      <c r="Q126" s="161">
        <v>17</v>
      </c>
      <c r="R126" s="158">
        <v>17</v>
      </c>
      <c r="S126" s="310">
        <f>R126/Q126*1</f>
        <v>1</v>
      </c>
      <c r="T126" s="179" t="s">
        <v>570</v>
      </c>
      <c r="U126" s="161">
        <v>17</v>
      </c>
      <c r="V126" s="158">
        <v>17</v>
      </c>
      <c r="W126" s="157">
        <v>0.8</v>
      </c>
      <c r="X126" s="167" t="s">
        <v>662</v>
      </c>
      <c r="Y126" s="164">
        <v>17</v>
      </c>
      <c r="Z126" s="162">
        <v>17</v>
      </c>
      <c r="AA126" s="153">
        <v>70</v>
      </c>
      <c r="AB126" s="99" t="s">
        <v>890</v>
      </c>
      <c r="AC126" s="123" t="s">
        <v>1366</v>
      </c>
      <c r="AD126" s="123" t="s">
        <v>1484</v>
      </c>
      <c r="AE126" s="127">
        <v>4301037</v>
      </c>
      <c r="AF126" s="123" t="s">
        <v>1486</v>
      </c>
      <c r="AG126" s="123" t="s">
        <v>1492</v>
      </c>
      <c r="AH126" s="127">
        <v>12</v>
      </c>
      <c r="AI126" s="164">
        <v>17</v>
      </c>
      <c r="AJ126" s="155">
        <v>17</v>
      </c>
      <c r="AK126" s="156">
        <v>65</v>
      </c>
      <c r="AL126" s="74"/>
      <c r="AM126" s="98" t="s">
        <v>1035</v>
      </c>
      <c r="AN126" s="201">
        <v>17</v>
      </c>
      <c r="AO126" s="204" t="s">
        <v>1149</v>
      </c>
      <c r="AP126" s="206">
        <v>60</v>
      </c>
      <c r="AQ126" s="208" t="s">
        <v>1172</v>
      </c>
      <c r="AR126" s="208" t="s">
        <v>1279</v>
      </c>
      <c r="AS126" s="201">
        <v>1</v>
      </c>
      <c r="AT126" s="323">
        <v>1</v>
      </c>
      <c r="AU126" s="150">
        <v>100</v>
      </c>
      <c r="AV126" s="273" t="s">
        <v>1530</v>
      </c>
      <c r="AW126" s="476" t="s">
        <v>1713</v>
      </c>
      <c r="AX126" s="174">
        <v>100</v>
      </c>
      <c r="AY126" s="499" t="s">
        <v>1772</v>
      </c>
      <c r="AZ126" s="429">
        <v>47</v>
      </c>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row>
    <row r="127" spans="1:110" s="5" customFormat="1" ht="99" customHeight="1" x14ac:dyDescent="0.25">
      <c r="A127" s="628"/>
      <c r="B127" s="628"/>
      <c r="C127" s="618" t="s">
        <v>127</v>
      </c>
      <c r="D127" s="642" t="s">
        <v>126</v>
      </c>
      <c r="E127" s="557">
        <v>0.75</v>
      </c>
      <c r="F127" s="599">
        <v>0.92</v>
      </c>
      <c r="G127" s="550" t="s">
        <v>125</v>
      </c>
      <c r="H127" s="185" t="s">
        <v>124</v>
      </c>
      <c r="I127" s="550" t="s">
        <v>123</v>
      </c>
      <c r="J127" s="632">
        <v>5</v>
      </c>
      <c r="K127" s="632">
        <v>5</v>
      </c>
      <c r="L127" s="655">
        <f>K127/J127*100</f>
        <v>100</v>
      </c>
      <c r="M127" s="635"/>
      <c r="N127" s="635"/>
      <c r="O127" s="622"/>
      <c r="P127" s="683" t="s">
        <v>750</v>
      </c>
      <c r="Q127" s="550">
        <v>35</v>
      </c>
      <c r="R127" s="597">
        <v>0.35</v>
      </c>
      <c r="S127" s="600">
        <v>1</v>
      </c>
      <c r="T127" s="598" t="s">
        <v>494</v>
      </c>
      <c r="U127" s="550">
        <v>35</v>
      </c>
      <c r="V127" s="597">
        <v>0.35</v>
      </c>
      <c r="W127" s="594">
        <v>0.75</v>
      </c>
      <c r="X127" s="167" t="s">
        <v>623</v>
      </c>
      <c r="Y127" s="593">
        <v>0.92</v>
      </c>
      <c r="Z127" s="613">
        <v>0.45</v>
      </c>
      <c r="AA127" s="582">
        <v>70</v>
      </c>
      <c r="AB127" s="99" t="s">
        <v>891</v>
      </c>
      <c r="AC127" s="123" t="s">
        <v>1366</v>
      </c>
      <c r="AD127" s="123" t="s">
        <v>1488</v>
      </c>
      <c r="AE127" s="127">
        <v>4302075</v>
      </c>
      <c r="AF127" s="123" t="s">
        <v>1489</v>
      </c>
      <c r="AG127" s="123" t="s">
        <v>1491</v>
      </c>
      <c r="AH127" s="127">
        <v>1</v>
      </c>
      <c r="AI127" s="593">
        <v>0.92</v>
      </c>
      <c r="AJ127" s="691">
        <v>0.55000000000000004</v>
      </c>
      <c r="AK127" s="591">
        <v>71</v>
      </c>
      <c r="AL127" s="74"/>
      <c r="AM127" s="98" t="s">
        <v>1036</v>
      </c>
      <c r="AN127" s="557">
        <v>0.65</v>
      </c>
      <c r="AO127" s="700">
        <v>0.65</v>
      </c>
      <c r="AP127" s="701">
        <v>65</v>
      </c>
      <c r="AQ127" s="208"/>
      <c r="AR127" s="208" t="s">
        <v>1280</v>
      </c>
      <c r="AS127" s="557">
        <v>0.75</v>
      </c>
      <c r="AT127" s="571">
        <v>0.5</v>
      </c>
      <c r="AU127" s="553">
        <v>60</v>
      </c>
      <c r="AV127" s="542" t="s">
        <v>1604</v>
      </c>
      <c r="AW127" s="286" t="s">
        <v>1644</v>
      </c>
      <c r="AX127" s="535">
        <v>100</v>
      </c>
      <c r="AY127" s="540" t="s">
        <v>1716</v>
      </c>
      <c r="AZ127" s="536">
        <v>2</v>
      </c>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row>
    <row r="128" spans="1:110" s="5" customFormat="1" ht="31.5" customHeight="1" x14ac:dyDescent="0.25">
      <c r="A128" s="628"/>
      <c r="B128" s="628"/>
      <c r="C128" s="618"/>
      <c r="D128" s="550"/>
      <c r="E128" s="557"/>
      <c r="F128" s="599"/>
      <c r="G128" s="550"/>
      <c r="H128" s="161" t="s">
        <v>122</v>
      </c>
      <c r="I128" s="550"/>
      <c r="J128" s="632"/>
      <c r="K128" s="632"/>
      <c r="L128" s="658"/>
      <c r="M128" s="635"/>
      <c r="N128" s="635"/>
      <c r="O128" s="622"/>
      <c r="P128" s="683"/>
      <c r="Q128" s="550"/>
      <c r="R128" s="597"/>
      <c r="S128" s="600"/>
      <c r="T128" s="598"/>
      <c r="U128" s="550"/>
      <c r="V128" s="597"/>
      <c r="W128" s="595"/>
      <c r="X128" s="167" t="s">
        <v>663</v>
      </c>
      <c r="Y128" s="593"/>
      <c r="Z128" s="613"/>
      <c r="AA128" s="582"/>
      <c r="AB128" s="99" t="s">
        <v>892</v>
      </c>
      <c r="AC128" s="122"/>
      <c r="AD128" s="122"/>
      <c r="AE128" s="122"/>
      <c r="AF128" s="122"/>
      <c r="AG128" s="122"/>
      <c r="AH128" s="122"/>
      <c r="AI128" s="593"/>
      <c r="AJ128" s="691"/>
      <c r="AK128" s="591"/>
      <c r="AL128" s="74"/>
      <c r="AM128" s="98" t="s">
        <v>1037</v>
      </c>
      <c r="AN128" s="557"/>
      <c r="AO128" s="699"/>
      <c r="AP128" s="701"/>
      <c r="AQ128" s="208"/>
      <c r="AR128" s="208" t="s">
        <v>1281</v>
      </c>
      <c r="AS128" s="557"/>
      <c r="AT128" s="571"/>
      <c r="AU128" s="553"/>
      <c r="AV128" s="543"/>
      <c r="AW128" s="152" t="s">
        <v>1337</v>
      </c>
      <c r="AX128" s="535"/>
      <c r="AY128" s="540"/>
      <c r="AZ128" s="536"/>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row>
    <row r="129" spans="1:110" s="5" customFormat="1" ht="69" customHeight="1" x14ac:dyDescent="0.25">
      <c r="A129" s="628"/>
      <c r="B129" s="628"/>
      <c r="C129" s="177" t="s">
        <v>121</v>
      </c>
      <c r="D129" s="269" t="s">
        <v>1593</v>
      </c>
      <c r="E129" s="243">
        <v>21</v>
      </c>
      <c r="F129" s="161">
        <v>27</v>
      </c>
      <c r="G129" s="161" t="s">
        <v>120</v>
      </c>
      <c r="H129" s="185" t="s">
        <v>119</v>
      </c>
      <c r="I129" s="161" t="s">
        <v>114</v>
      </c>
      <c r="J129" s="402">
        <v>15</v>
      </c>
      <c r="K129" s="181">
        <v>0</v>
      </c>
      <c r="L129" s="300">
        <f t="shared" ref="L129:L139" si="9">K129/J129*100</f>
        <v>0</v>
      </c>
      <c r="M129" s="635">
        <v>20000000</v>
      </c>
      <c r="N129" s="635">
        <v>20000000</v>
      </c>
      <c r="O129" s="622">
        <f>N129/M129</f>
        <v>1</v>
      </c>
      <c r="P129" s="192" t="s">
        <v>751</v>
      </c>
      <c r="Q129" s="161">
        <v>9</v>
      </c>
      <c r="R129" s="158">
        <v>6</v>
      </c>
      <c r="S129" s="315">
        <f>R129/Q129*1</f>
        <v>0.66666666666666663</v>
      </c>
      <c r="T129" s="160" t="s">
        <v>495</v>
      </c>
      <c r="U129" s="161">
        <v>9</v>
      </c>
      <c r="V129" s="158">
        <v>6</v>
      </c>
      <c r="W129" s="157">
        <v>0.7</v>
      </c>
      <c r="X129" s="167" t="s">
        <v>664</v>
      </c>
      <c r="Y129" s="164">
        <v>27</v>
      </c>
      <c r="Z129" s="162">
        <v>12</v>
      </c>
      <c r="AA129" s="153">
        <v>65</v>
      </c>
      <c r="AB129" s="99" t="s">
        <v>893</v>
      </c>
      <c r="AC129" s="123" t="s">
        <v>1366</v>
      </c>
      <c r="AD129" s="123" t="s">
        <v>1484</v>
      </c>
      <c r="AE129" s="126" t="s">
        <v>1375</v>
      </c>
      <c r="AF129" s="128" t="s">
        <v>1493</v>
      </c>
      <c r="AG129" s="128" t="s">
        <v>1494</v>
      </c>
      <c r="AH129" s="126">
        <v>12</v>
      </c>
      <c r="AI129" s="164">
        <v>27</v>
      </c>
      <c r="AJ129" s="155">
        <v>15</v>
      </c>
      <c r="AK129" s="156">
        <v>80</v>
      </c>
      <c r="AL129" s="74" t="s">
        <v>1106</v>
      </c>
      <c r="AM129" s="98" t="s">
        <v>1038</v>
      </c>
      <c r="AN129" s="201">
        <v>18</v>
      </c>
      <c r="AO129" s="204" t="s">
        <v>1150</v>
      </c>
      <c r="AP129" s="206">
        <v>72</v>
      </c>
      <c r="AQ129" s="208"/>
      <c r="AR129" s="208" t="s">
        <v>1282</v>
      </c>
      <c r="AS129" s="201">
        <v>21</v>
      </c>
      <c r="AT129" s="371">
        <v>13</v>
      </c>
      <c r="AU129" s="150">
        <v>60</v>
      </c>
      <c r="AV129" s="184" t="s">
        <v>1351</v>
      </c>
      <c r="AW129" s="146" t="s">
        <v>1352</v>
      </c>
      <c r="AX129" s="174">
        <v>40</v>
      </c>
      <c r="AY129" s="487" t="s">
        <v>1675</v>
      </c>
      <c r="AZ129" s="429">
        <v>60</v>
      </c>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row>
    <row r="130" spans="1:110" s="5" customFormat="1" ht="108.75" customHeight="1" x14ac:dyDescent="0.25">
      <c r="A130" s="628"/>
      <c r="B130" s="628"/>
      <c r="C130" s="177" t="s">
        <v>118</v>
      </c>
      <c r="D130" s="184" t="s">
        <v>117</v>
      </c>
      <c r="E130" s="244">
        <v>0.7</v>
      </c>
      <c r="F130" s="171">
        <v>0.9</v>
      </c>
      <c r="G130" s="171" t="s">
        <v>116</v>
      </c>
      <c r="H130" s="161" t="s">
        <v>115</v>
      </c>
      <c r="I130" s="161" t="s">
        <v>114</v>
      </c>
      <c r="J130" s="402">
        <v>10</v>
      </c>
      <c r="K130" s="181">
        <v>0</v>
      </c>
      <c r="L130" s="300">
        <f t="shared" si="9"/>
        <v>0</v>
      </c>
      <c r="M130" s="635"/>
      <c r="N130" s="635"/>
      <c r="O130" s="622"/>
      <c r="P130" s="192" t="s">
        <v>487</v>
      </c>
      <c r="Q130" s="161">
        <v>30</v>
      </c>
      <c r="R130" s="158">
        <v>30</v>
      </c>
      <c r="S130" s="310">
        <f>R130/Q130*1</f>
        <v>1</v>
      </c>
      <c r="T130" s="179" t="s">
        <v>571</v>
      </c>
      <c r="U130" s="161">
        <v>30</v>
      </c>
      <c r="V130" s="158">
        <v>30</v>
      </c>
      <c r="W130" s="157">
        <v>0.75</v>
      </c>
      <c r="X130" s="167" t="s">
        <v>665</v>
      </c>
      <c r="Y130" s="163">
        <v>0.9</v>
      </c>
      <c r="Z130" s="170">
        <v>0.4</v>
      </c>
      <c r="AA130" s="153">
        <v>60</v>
      </c>
      <c r="AB130" s="99" t="s">
        <v>894</v>
      </c>
      <c r="AC130" s="122"/>
      <c r="AD130" s="122"/>
      <c r="AE130" s="122"/>
      <c r="AF130" s="122"/>
      <c r="AG130" s="122"/>
      <c r="AH130" s="122"/>
      <c r="AI130" s="163">
        <v>0.9</v>
      </c>
      <c r="AJ130" s="196">
        <v>0.5</v>
      </c>
      <c r="AK130" s="156">
        <v>55</v>
      </c>
      <c r="AL130" s="74"/>
      <c r="AM130" s="98" t="s">
        <v>1039</v>
      </c>
      <c r="AN130" s="200">
        <v>0.6</v>
      </c>
      <c r="AO130" s="205">
        <v>0.4</v>
      </c>
      <c r="AP130" s="206">
        <v>40</v>
      </c>
      <c r="AQ130" s="208"/>
      <c r="AR130" s="208" t="s">
        <v>1283</v>
      </c>
      <c r="AS130" s="200">
        <v>0.7</v>
      </c>
      <c r="AT130" s="488">
        <v>0.4</v>
      </c>
      <c r="AU130" s="150">
        <v>60</v>
      </c>
      <c r="AV130" s="274" t="s">
        <v>1606</v>
      </c>
      <c r="AW130" s="274" t="s">
        <v>1606</v>
      </c>
      <c r="AX130" s="174">
        <v>100</v>
      </c>
      <c r="AY130" s="487" t="s">
        <v>1755</v>
      </c>
      <c r="AZ130" s="429">
        <v>60</v>
      </c>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row>
    <row r="131" spans="1:110" s="7" customFormat="1" ht="102" customHeight="1" x14ac:dyDescent="0.25">
      <c r="A131" s="628"/>
      <c r="B131" s="628" t="s">
        <v>113</v>
      </c>
      <c r="C131" s="618" t="s">
        <v>112</v>
      </c>
      <c r="D131" s="472" t="s">
        <v>1594</v>
      </c>
      <c r="E131" s="243">
        <v>24</v>
      </c>
      <c r="F131" s="161">
        <v>30</v>
      </c>
      <c r="G131" s="161" t="s">
        <v>111</v>
      </c>
      <c r="H131" s="185" t="s">
        <v>110</v>
      </c>
      <c r="I131" s="161" t="s">
        <v>109</v>
      </c>
      <c r="J131" s="402">
        <v>6</v>
      </c>
      <c r="K131" s="181">
        <v>5</v>
      </c>
      <c r="L131" s="300">
        <v>100</v>
      </c>
      <c r="M131" s="635"/>
      <c r="N131" s="635"/>
      <c r="O131" s="622"/>
      <c r="P131" s="110" t="s">
        <v>752</v>
      </c>
      <c r="Q131" s="161">
        <v>9</v>
      </c>
      <c r="R131" s="158">
        <v>1</v>
      </c>
      <c r="S131" s="316">
        <f>R131/Q131*1</f>
        <v>0.1111111111111111</v>
      </c>
      <c r="T131" s="520" t="s">
        <v>521</v>
      </c>
      <c r="U131" s="161">
        <v>12</v>
      </c>
      <c r="V131" s="158"/>
      <c r="W131" s="157">
        <v>0</v>
      </c>
      <c r="X131" s="167"/>
      <c r="Y131" s="164">
        <v>30</v>
      </c>
      <c r="Z131" s="162">
        <v>5</v>
      </c>
      <c r="AA131" s="153">
        <v>60</v>
      </c>
      <c r="AB131" s="99" t="s">
        <v>895</v>
      </c>
      <c r="AC131" s="123" t="s">
        <v>1366</v>
      </c>
      <c r="AD131" s="123" t="s">
        <v>1495</v>
      </c>
      <c r="AE131" s="126">
        <v>3301051</v>
      </c>
      <c r="AF131" s="123" t="s">
        <v>1496</v>
      </c>
      <c r="AG131" s="123" t="s">
        <v>1497</v>
      </c>
      <c r="AH131" s="127">
        <v>1000</v>
      </c>
      <c r="AI131" s="164">
        <v>18</v>
      </c>
      <c r="AJ131" s="155">
        <v>18</v>
      </c>
      <c r="AK131" s="156">
        <v>62</v>
      </c>
      <c r="AL131" s="74" t="s">
        <v>1101</v>
      </c>
      <c r="AM131" s="515" t="s">
        <v>1040</v>
      </c>
      <c r="AN131" s="201">
        <v>21</v>
      </c>
      <c r="AO131" s="204">
        <v>4</v>
      </c>
      <c r="AP131" s="206">
        <v>41</v>
      </c>
      <c r="AQ131" s="208"/>
      <c r="AR131" s="518" t="s">
        <v>1284</v>
      </c>
      <c r="AS131" s="201">
        <v>3</v>
      </c>
      <c r="AT131" s="323">
        <v>3</v>
      </c>
      <c r="AU131" s="150">
        <v>100</v>
      </c>
      <c r="AV131" s="174"/>
      <c r="AW131" s="278" t="s">
        <v>1625</v>
      </c>
      <c r="AX131" s="174"/>
      <c r="AY131" s="516" t="s">
        <v>1791</v>
      </c>
      <c r="AZ131" s="429">
        <v>100</v>
      </c>
      <c r="BA131" s="2"/>
      <c r="BB131" s="2"/>
      <c r="BC131" s="523"/>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row>
    <row r="132" spans="1:110" s="7" customFormat="1" ht="84.75" customHeight="1" x14ac:dyDescent="0.25">
      <c r="A132" s="628"/>
      <c r="B132" s="628"/>
      <c r="C132" s="618"/>
      <c r="D132" s="161" t="s">
        <v>108</v>
      </c>
      <c r="E132" s="83">
        <v>1</v>
      </c>
      <c r="F132" s="185">
        <v>1</v>
      </c>
      <c r="G132" s="185" t="s">
        <v>107</v>
      </c>
      <c r="H132" s="185" t="s">
        <v>106</v>
      </c>
      <c r="I132" s="550" t="s">
        <v>97</v>
      </c>
      <c r="J132" s="56">
        <v>0.5</v>
      </c>
      <c r="K132" s="181">
        <v>0</v>
      </c>
      <c r="L132" s="300">
        <f t="shared" si="9"/>
        <v>0</v>
      </c>
      <c r="M132" s="635"/>
      <c r="N132" s="635"/>
      <c r="O132" s="622"/>
      <c r="P132" s="192" t="s">
        <v>753</v>
      </c>
      <c r="Q132" s="161">
        <v>1</v>
      </c>
      <c r="R132" s="158">
        <v>1</v>
      </c>
      <c r="S132" s="310">
        <f>R132/Q132*1</f>
        <v>1</v>
      </c>
      <c r="T132" s="160" t="s">
        <v>479</v>
      </c>
      <c r="U132" s="161">
        <v>1</v>
      </c>
      <c r="V132" s="158">
        <v>1</v>
      </c>
      <c r="W132" s="157">
        <v>0.7</v>
      </c>
      <c r="X132" s="167" t="s">
        <v>666</v>
      </c>
      <c r="Y132" s="185">
        <v>1</v>
      </c>
      <c r="Z132" s="69">
        <v>1</v>
      </c>
      <c r="AA132" s="72">
        <v>75</v>
      </c>
      <c r="AB132" s="104"/>
      <c r="AC132" s="122"/>
      <c r="AD132" s="122"/>
      <c r="AE132" s="122"/>
      <c r="AF132" s="122"/>
      <c r="AG132" s="122"/>
      <c r="AH132" s="122"/>
      <c r="AI132" s="185">
        <v>1</v>
      </c>
      <c r="AJ132" s="78">
        <v>1</v>
      </c>
      <c r="AK132" s="72">
        <v>70</v>
      </c>
      <c r="AL132" s="74" t="s">
        <v>1102</v>
      </c>
      <c r="AM132" s="98" t="s">
        <v>1041</v>
      </c>
      <c r="AN132" s="83">
        <v>1</v>
      </c>
      <c r="AO132" s="205">
        <v>0</v>
      </c>
      <c r="AP132" s="72">
        <v>0</v>
      </c>
      <c r="AQ132" s="208"/>
      <c r="AR132" s="208"/>
      <c r="AS132" s="83">
        <v>1</v>
      </c>
      <c r="AT132" s="323">
        <v>0</v>
      </c>
      <c r="AU132" s="72">
        <v>0</v>
      </c>
      <c r="AV132" s="174"/>
      <c r="AW132" s="286" t="s">
        <v>1645</v>
      </c>
      <c r="AX132" s="174"/>
      <c r="AY132" s="328" t="s">
        <v>1676</v>
      </c>
      <c r="AZ132" s="429">
        <v>45</v>
      </c>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row>
    <row r="133" spans="1:110" s="7" customFormat="1" ht="93" customHeight="1" x14ac:dyDescent="0.25">
      <c r="A133" s="628"/>
      <c r="B133" s="628"/>
      <c r="C133" s="177" t="s">
        <v>105</v>
      </c>
      <c r="D133" s="147" t="s">
        <v>104</v>
      </c>
      <c r="E133" s="243">
        <v>16</v>
      </c>
      <c r="F133" s="161">
        <v>20</v>
      </c>
      <c r="G133" s="161" t="s">
        <v>103</v>
      </c>
      <c r="H133" s="185" t="s">
        <v>102</v>
      </c>
      <c r="I133" s="550"/>
      <c r="J133" s="402">
        <v>1</v>
      </c>
      <c r="K133" s="181">
        <v>5</v>
      </c>
      <c r="L133" s="300">
        <v>100</v>
      </c>
      <c r="M133" s="635"/>
      <c r="N133" s="635"/>
      <c r="O133" s="622"/>
      <c r="P133" s="192" t="s">
        <v>754</v>
      </c>
      <c r="Q133" s="161">
        <v>8</v>
      </c>
      <c r="R133" s="158">
        <v>10</v>
      </c>
      <c r="S133" s="310">
        <v>1</v>
      </c>
      <c r="T133" s="160" t="s">
        <v>572</v>
      </c>
      <c r="U133" s="161">
        <v>8</v>
      </c>
      <c r="V133" s="158">
        <v>10</v>
      </c>
      <c r="W133" s="48">
        <v>0.7</v>
      </c>
      <c r="X133" s="160" t="s">
        <v>667</v>
      </c>
      <c r="Y133" s="164">
        <v>20</v>
      </c>
      <c r="Z133" s="162">
        <v>10</v>
      </c>
      <c r="AA133" s="153">
        <v>64</v>
      </c>
      <c r="AB133" s="99" t="s">
        <v>896</v>
      </c>
      <c r="AC133" s="122"/>
      <c r="AD133" s="122"/>
      <c r="AE133" s="122"/>
      <c r="AF133" s="122"/>
      <c r="AG133" s="122"/>
      <c r="AH133" s="122"/>
      <c r="AI133" s="164">
        <v>20</v>
      </c>
      <c r="AJ133" s="155">
        <v>12</v>
      </c>
      <c r="AK133" s="156">
        <v>82</v>
      </c>
      <c r="AL133" s="74"/>
      <c r="AM133" s="98" t="s">
        <v>1042</v>
      </c>
      <c r="AN133" s="201">
        <v>14</v>
      </c>
      <c r="AO133" s="204" t="s">
        <v>1151</v>
      </c>
      <c r="AP133" s="206">
        <v>71</v>
      </c>
      <c r="AQ133" s="208"/>
      <c r="AR133" s="208" t="s">
        <v>1285</v>
      </c>
      <c r="AS133" s="201">
        <v>16</v>
      </c>
      <c r="AT133" s="323">
        <v>12</v>
      </c>
      <c r="AU133" s="150">
        <v>70</v>
      </c>
      <c r="AV133" s="147" t="s">
        <v>1531</v>
      </c>
      <c r="AW133" s="147" t="s">
        <v>1532</v>
      </c>
      <c r="AX133" s="174">
        <v>100</v>
      </c>
      <c r="AY133" s="487" t="s">
        <v>1756</v>
      </c>
      <c r="AZ133" s="429">
        <v>70</v>
      </c>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row>
    <row r="134" spans="1:110" s="7" customFormat="1" ht="99.75" customHeight="1" x14ac:dyDescent="0.2">
      <c r="A134" s="628"/>
      <c r="B134" s="628"/>
      <c r="C134" s="618" t="s">
        <v>101</v>
      </c>
      <c r="D134" s="528" t="s">
        <v>100</v>
      </c>
      <c r="E134" s="502">
        <v>40</v>
      </c>
      <c r="F134" s="174">
        <v>50</v>
      </c>
      <c r="G134" s="161" t="s">
        <v>99</v>
      </c>
      <c r="H134" s="185" t="s">
        <v>98</v>
      </c>
      <c r="I134" s="550" t="s">
        <v>97</v>
      </c>
      <c r="J134" s="406">
        <v>4</v>
      </c>
      <c r="K134" s="181">
        <v>2</v>
      </c>
      <c r="L134" s="300">
        <f t="shared" si="9"/>
        <v>50</v>
      </c>
      <c r="M134" s="635">
        <v>81246143</v>
      </c>
      <c r="N134" s="635">
        <v>81195773</v>
      </c>
      <c r="O134" s="622">
        <f>N134/M134</f>
        <v>0.99938003210810877</v>
      </c>
      <c r="P134" s="192" t="s">
        <v>755</v>
      </c>
      <c r="Q134" s="174">
        <v>20</v>
      </c>
      <c r="R134" s="15">
        <v>6</v>
      </c>
      <c r="S134" s="317">
        <f t="shared" ref="S134:S137" si="10">R134/Q134*1</f>
        <v>0.3</v>
      </c>
      <c r="T134" s="519" t="s">
        <v>480</v>
      </c>
      <c r="U134" s="174">
        <v>20</v>
      </c>
      <c r="V134" s="15">
        <v>1</v>
      </c>
      <c r="W134" s="157">
        <v>0.8</v>
      </c>
      <c r="X134" s="519" t="s">
        <v>624</v>
      </c>
      <c r="Y134" s="195">
        <v>50</v>
      </c>
      <c r="Z134" s="193">
        <v>3</v>
      </c>
      <c r="AA134" s="165">
        <v>60</v>
      </c>
      <c r="AB134" s="515" t="s">
        <v>897</v>
      </c>
      <c r="AC134" s="122"/>
      <c r="AD134" s="122"/>
      <c r="AE134" s="122"/>
      <c r="AF134" s="122"/>
      <c r="AG134" s="122"/>
      <c r="AH134" s="122"/>
      <c r="AI134" s="195">
        <v>50</v>
      </c>
      <c r="AJ134" s="80">
        <v>2</v>
      </c>
      <c r="AK134" s="198">
        <v>65</v>
      </c>
      <c r="AL134" s="74"/>
      <c r="AM134" s="515" t="s">
        <v>1793</v>
      </c>
      <c r="AN134" s="85">
        <v>35</v>
      </c>
      <c r="AO134" s="517" t="s">
        <v>1792</v>
      </c>
      <c r="AP134" s="207">
        <v>51</v>
      </c>
      <c r="AQ134" s="208"/>
      <c r="AR134" s="518" t="s">
        <v>1286</v>
      </c>
      <c r="AS134" s="489">
        <v>5</v>
      </c>
      <c r="AT134" s="323">
        <v>2</v>
      </c>
      <c r="AU134" s="151">
        <v>40</v>
      </c>
      <c r="AV134" s="275" t="s">
        <v>1533</v>
      </c>
      <c r="AW134" s="286" t="s">
        <v>1646</v>
      </c>
      <c r="AX134" s="174">
        <v>100</v>
      </c>
      <c r="AY134" s="516" t="s">
        <v>1794</v>
      </c>
      <c r="AZ134" s="429">
        <v>32</v>
      </c>
      <c r="BA134" s="2"/>
      <c r="BB134" s="2"/>
      <c r="BC134" s="523"/>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row>
    <row r="135" spans="1:110" s="7" customFormat="1" ht="71.25" customHeight="1" x14ac:dyDescent="0.25">
      <c r="A135" s="628"/>
      <c r="B135" s="628"/>
      <c r="C135" s="618"/>
      <c r="D135" s="496" t="s">
        <v>96</v>
      </c>
      <c r="E135" s="244">
        <v>0.7</v>
      </c>
      <c r="F135" s="171">
        <v>1</v>
      </c>
      <c r="G135" s="171" t="s">
        <v>95</v>
      </c>
      <c r="H135" s="185" t="s">
        <v>573</v>
      </c>
      <c r="I135" s="550"/>
      <c r="J135" s="402">
        <v>10</v>
      </c>
      <c r="K135" s="181">
        <v>0</v>
      </c>
      <c r="L135" s="300">
        <f t="shared" si="9"/>
        <v>0</v>
      </c>
      <c r="M135" s="635"/>
      <c r="N135" s="635"/>
      <c r="O135" s="622"/>
      <c r="P135" s="192" t="s">
        <v>756</v>
      </c>
      <c r="Q135" s="171">
        <v>0.3</v>
      </c>
      <c r="R135" s="166" t="s">
        <v>37</v>
      </c>
      <c r="S135" s="308">
        <v>0</v>
      </c>
      <c r="T135" s="160" t="s">
        <v>481</v>
      </c>
      <c r="U135" s="171">
        <v>0.3</v>
      </c>
      <c r="V135" s="166" t="s">
        <v>37</v>
      </c>
      <c r="W135" s="157">
        <v>0.5</v>
      </c>
      <c r="X135" s="167" t="s">
        <v>668</v>
      </c>
      <c r="Y135" s="163">
        <v>1</v>
      </c>
      <c r="Z135" s="170">
        <v>0.4</v>
      </c>
      <c r="AA135" s="153">
        <v>60</v>
      </c>
      <c r="AB135" s="99" t="s">
        <v>898</v>
      </c>
      <c r="AC135" s="123" t="s">
        <v>1366</v>
      </c>
      <c r="AD135" s="123" t="s">
        <v>1495</v>
      </c>
      <c r="AE135" s="139">
        <v>3301052</v>
      </c>
      <c r="AF135" s="140" t="s">
        <v>1498</v>
      </c>
      <c r="AG135" s="123" t="s">
        <v>1499</v>
      </c>
      <c r="AH135" s="141">
        <v>135</v>
      </c>
      <c r="AI135" s="163">
        <v>1</v>
      </c>
      <c r="AJ135" s="196">
        <v>0.5</v>
      </c>
      <c r="AK135" s="156">
        <v>65</v>
      </c>
      <c r="AL135" s="74"/>
      <c r="AM135" s="98" t="s">
        <v>1043</v>
      </c>
      <c r="AN135" s="200">
        <v>0.5</v>
      </c>
      <c r="AO135" s="205">
        <v>4.4999999999999997E-3</v>
      </c>
      <c r="AP135" s="206">
        <v>45</v>
      </c>
      <c r="AQ135" s="208" t="s">
        <v>1167</v>
      </c>
      <c r="AR135" s="208" t="s">
        <v>1287</v>
      </c>
      <c r="AS135" s="200">
        <v>0.7</v>
      </c>
      <c r="AT135" s="364">
        <v>0.35</v>
      </c>
      <c r="AU135" s="150">
        <v>50</v>
      </c>
      <c r="AV135" s="174"/>
      <c r="AW135" s="286" t="s">
        <v>1647</v>
      </c>
      <c r="AX135" s="174"/>
      <c r="AY135" s="492" t="s">
        <v>1595</v>
      </c>
      <c r="AZ135" s="429">
        <v>39</v>
      </c>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row>
    <row r="136" spans="1:110" s="7" customFormat="1" ht="72" customHeight="1" x14ac:dyDescent="0.2">
      <c r="A136" s="628" t="s">
        <v>9</v>
      </c>
      <c r="B136" s="628" t="s">
        <v>78</v>
      </c>
      <c r="C136" s="618" t="s">
        <v>94</v>
      </c>
      <c r="D136" s="496" t="s">
        <v>93</v>
      </c>
      <c r="E136" s="243">
        <v>8</v>
      </c>
      <c r="F136" s="161">
        <v>10</v>
      </c>
      <c r="G136" s="161" t="s">
        <v>92</v>
      </c>
      <c r="H136" s="161" t="s">
        <v>91</v>
      </c>
      <c r="I136" s="550" t="s">
        <v>90</v>
      </c>
      <c r="J136" s="402">
        <v>0.1</v>
      </c>
      <c r="K136" s="121">
        <v>5.0000000000000001E-3</v>
      </c>
      <c r="L136" s="300">
        <f t="shared" si="9"/>
        <v>5</v>
      </c>
      <c r="M136" s="635"/>
      <c r="N136" s="635"/>
      <c r="O136" s="622"/>
      <c r="P136" s="110" t="s">
        <v>757</v>
      </c>
      <c r="Q136" s="161">
        <v>3</v>
      </c>
      <c r="R136" s="173">
        <v>3</v>
      </c>
      <c r="S136" s="317">
        <f t="shared" si="10"/>
        <v>1</v>
      </c>
      <c r="T136" s="160" t="s">
        <v>576</v>
      </c>
      <c r="U136" s="161">
        <v>4</v>
      </c>
      <c r="V136" s="173">
        <v>3</v>
      </c>
      <c r="W136" s="157">
        <v>0.7</v>
      </c>
      <c r="X136" s="363" t="s">
        <v>669</v>
      </c>
      <c r="Y136" s="164">
        <v>5</v>
      </c>
      <c r="Z136" s="162">
        <v>5</v>
      </c>
      <c r="AA136" s="153">
        <v>70</v>
      </c>
      <c r="AB136" s="99" t="s">
        <v>899</v>
      </c>
      <c r="AC136" s="123" t="s">
        <v>1366</v>
      </c>
      <c r="AD136" s="123" t="s">
        <v>1374</v>
      </c>
      <c r="AE136" s="126" t="s">
        <v>1423</v>
      </c>
      <c r="AF136" s="123" t="s">
        <v>1424</v>
      </c>
      <c r="AG136" s="133" t="s">
        <v>1425</v>
      </c>
      <c r="AH136" s="134">
        <v>12</v>
      </c>
      <c r="AI136" s="164">
        <v>6</v>
      </c>
      <c r="AJ136" s="155">
        <v>6</v>
      </c>
      <c r="AK136" s="156">
        <v>45</v>
      </c>
      <c r="AL136" s="74"/>
      <c r="AM136" s="98" t="s">
        <v>1044</v>
      </c>
      <c r="AN136" s="201">
        <v>7</v>
      </c>
      <c r="AO136" s="335" t="s">
        <v>1696</v>
      </c>
      <c r="AP136" s="206">
        <v>43</v>
      </c>
      <c r="AQ136" s="208"/>
      <c r="AR136" s="498" t="s">
        <v>1288</v>
      </c>
      <c r="AS136" s="201">
        <v>1</v>
      </c>
      <c r="AT136" s="323">
        <v>2</v>
      </c>
      <c r="AU136" s="150">
        <v>100</v>
      </c>
      <c r="AV136" s="174"/>
      <c r="AW136" s="278" t="s">
        <v>1615</v>
      </c>
      <c r="AX136" s="174"/>
      <c r="AY136" s="288" t="s">
        <v>1757</v>
      </c>
      <c r="AZ136" s="429">
        <v>100</v>
      </c>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row>
    <row r="137" spans="1:110" s="7" customFormat="1" ht="78" customHeight="1" x14ac:dyDescent="0.2">
      <c r="A137" s="628"/>
      <c r="B137" s="628"/>
      <c r="C137" s="618"/>
      <c r="D137" s="528" t="s">
        <v>89</v>
      </c>
      <c r="E137" s="243">
        <v>16</v>
      </c>
      <c r="F137" s="161">
        <v>20</v>
      </c>
      <c r="G137" s="161" t="s">
        <v>88</v>
      </c>
      <c r="H137" s="161" t="s">
        <v>87</v>
      </c>
      <c r="I137" s="550"/>
      <c r="J137" s="402">
        <v>1</v>
      </c>
      <c r="K137" s="182">
        <v>0</v>
      </c>
      <c r="L137" s="295">
        <f t="shared" si="9"/>
        <v>0</v>
      </c>
      <c r="M137" s="635"/>
      <c r="N137" s="635"/>
      <c r="O137" s="622"/>
      <c r="P137" s="110" t="s">
        <v>758</v>
      </c>
      <c r="Q137" s="161">
        <v>8</v>
      </c>
      <c r="R137" s="173">
        <v>8</v>
      </c>
      <c r="S137" s="310">
        <f t="shared" si="10"/>
        <v>1</v>
      </c>
      <c r="T137" s="519" t="s">
        <v>532</v>
      </c>
      <c r="U137" s="161">
        <v>8</v>
      </c>
      <c r="V137" s="173">
        <v>3</v>
      </c>
      <c r="W137" s="157">
        <v>0.4</v>
      </c>
      <c r="X137" s="521" t="s">
        <v>670</v>
      </c>
      <c r="Y137" s="164">
        <v>10</v>
      </c>
      <c r="Z137" s="162">
        <v>1</v>
      </c>
      <c r="AA137" s="153">
        <v>10</v>
      </c>
      <c r="AB137" s="515" t="s">
        <v>900</v>
      </c>
      <c r="AC137" s="123" t="s">
        <v>1366</v>
      </c>
      <c r="AD137" s="123" t="s">
        <v>1495</v>
      </c>
      <c r="AE137" s="142" t="s">
        <v>1500</v>
      </c>
      <c r="AF137" s="123" t="s">
        <v>1501</v>
      </c>
      <c r="AG137" s="123" t="s">
        <v>1502</v>
      </c>
      <c r="AH137" s="127">
        <f>50*9*4</f>
        <v>1800</v>
      </c>
      <c r="AI137" s="164">
        <v>12</v>
      </c>
      <c r="AJ137" s="155">
        <v>9</v>
      </c>
      <c r="AK137" s="156">
        <v>62</v>
      </c>
      <c r="AL137" s="74"/>
      <c r="AM137" s="515" t="s">
        <v>1795</v>
      </c>
      <c r="AN137" s="201">
        <v>14</v>
      </c>
      <c r="AO137" s="204" t="s">
        <v>1152</v>
      </c>
      <c r="AP137" s="206">
        <v>42</v>
      </c>
      <c r="AQ137" s="208"/>
      <c r="AR137" s="498" t="s">
        <v>1289</v>
      </c>
      <c r="AS137" s="201">
        <v>2</v>
      </c>
      <c r="AT137" s="323">
        <v>1</v>
      </c>
      <c r="AU137" s="150">
        <v>50</v>
      </c>
      <c r="AV137" s="174"/>
      <c r="AW137" s="286" t="s">
        <v>1648</v>
      </c>
      <c r="AX137" s="174"/>
      <c r="AY137" s="516" t="s">
        <v>1796</v>
      </c>
      <c r="AZ137" s="429">
        <v>100</v>
      </c>
      <c r="BA137" s="2"/>
      <c r="BB137" s="2"/>
      <c r="BC137" s="523"/>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row>
    <row r="138" spans="1:110" s="7" customFormat="1" ht="107.25" customHeight="1" x14ac:dyDescent="0.25">
      <c r="A138" s="628"/>
      <c r="B138" s="628"/>
      <c r="C138" s="177" t="s">
        <v>86</v>
      </c>
      <c r="D138" s="268" t="s">
        <v>1596</v>
      </c>
      <c r="E138" s="243">
        <v>16</v>
      </c>
      <c r="F138" s="177">
        <v>20</v>
      </c>
      <c r="G138" s="177" t="s">
        <v>85</v>
      </c>
      <c r="H138" s="69" t="s">
        <v>84</v>
      </c>
      <c r="I138" s="550"/>
      <c r="J138" s="402">
        <v>4</v>
      </c>
      <c r="K138" s="182">
        <v>4</v>
      </c>
      <c r="L138" s="294">
        <f t="shared" si="9"/>
        <v>100</v>
      </c>
      <c r="M138" s="635"/>
      <c r="N138" s="635"/>
      <c r="O138" s="622"/>
      <c r="P138" s="192" t="s">
        <v>759</v>
      </c>
      <c r="Q138" s="161">
        <v>6</v>
      </c>
      <c r="R138" s="173">
        <v>19</v>
      </c>
      <c r="S138" s="317">
        <v>100</v>
      </c>
      <c r="T138" s="160" t="s">
        <v>482</v>
      </c>
      <c r="U138" s="161">
        <v>8</v>
      </c>
      <c r="V138" s="173">
        <v>6</v>
      </c>
      <c r="W138" s="157">
        <v>0.75</v>
      </c>
      <c r="X138" s="167" t="s">
        <v>671</v>
      </c>
      <c r="Y138" s="164">
        <v>10</v>
      </c>
      <c r="Z138" s="162">
        <v>2</v>
      </c>
      <c r="AA138" s="153">
        <v>100</v>
      </c>
      <c r="AB138" s="99" t="s">
        <v>901</v>
      </c>
      <c r="AC138" s="128" t="s">
        <v>1366</v>
      </c>
      <c r="AD138" s="123" t="s">
        <v>1495</v>
      </c>
      <c r="AE138" s="142">
        <v>3301068</v>
      </c>
      <c r="AF138" s="123" t="s">
        <v>1503</v>
      </c>
      <c r="AG138" s="123" t="s">
        <v>1504</v>
      </c>
      <c r="AH138" s="124">
        <v>10</v>
      </c>
      <c r="AI138" s="164">
        <v>12</v>
      </c>
      <c r="AJ138" s="155">
        <v>1</v>
      </c>
      <c r="AK138" s="156">
        <v>10</v>
      </c>
      <c r="AL138" s="74"/>
      <c r="AM138" s="515" t="s">
        <v>1797</v>
      </c>
      <c r="AN138" s="201">
        <v>14</v>
      </c>
      <c r="AO138" s="204">
        <v>4</v>
      </c>
      <c r="AP138" s="206">
        <v>71</v>
      </c>
      <c r="AQ138" s="208"/>
      <c r="AR138" s="518" t="s">
        <v>1290</v>
      </c>
      <c r="AS138" s="201">
        <v>2</v>
      </c>
      <c r="AT138" s="323">
        <v>8</v>
      </c>
      <c r="AU138" s="150">
        <v>100</v>
      </c>
      <c r="AV138" s="174"/>
      <c r="AW138" s="286" t="s">
        <v>1649</v>
      </c>
      <c r="AX138" s="174"/>
      <c r="AY138" s="516" t="s">
        <v>1798</v>
      </c>
      <c r="AZ138" s="429">
        <v>75</v>
      </c>
      <c r="BA138" s="2"/>
      <c r="BB138" s="2"/>
      <c r="BC138" s="523"/>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row>
    <row r="139" spans="1:110" s="5" customFormat="1" ht="78" customHeight="1" x14ac:dyDescent="0.25">
      <c r="A139" s="628"/>
      <c r="B139" s="628"/>
      <c r="C139" s="618" t="s">
        <v>83</v>
      </c>
      <c r="D139" s="643" t="s">
        <v>82</v>
      </c>
      <c r="E139" s="557">
        <v>0.5</v>
      </c>
      <c r="F139" s="599">
        <v>0.5</v>
      </c>
      <c r="G139" s="599" t="s">
        <v>81</v>
      </c>
      <c r="H139" s="161" t="s">
        <v>80</v>
      </c>
      <c r="I139" s="599" t="s">
        <v>47</v>
      </c>
      <c r="J139" s="632">
        <v>4</v>
      </c>
      <c r="K139" s="633">
        <v>2</v>
      </c>
      <c r="L139" s="634">
        <f t="shared" si="9"/>
        <v>50</v>
      </c>
      <c r="M139" s="635"/>
      <c r="N139" s="635"/>
      <c r="O139" s="622"/>
      <c r="P139" s="683" t="s">
        <v>760</v>
      </c>
      <c r="Q139" s="599">
        <v>0.7</v>
      </c>
      <c r="R139" s="596" t="s">
        <v>37</v>
      </c>
      <c r="S139" s="623" t="s">
        <v>37</v>
      </c>
      <c r="T139" s="598" t="s">
        <v>483</v>
      </c>
      <c r="U139" s="599">
        <v>0.7</v>
      </c>
      <c r="V139" s="596" t="s">
        <v>37</v>
      </c>
      <c r="W139" s="594">
        <v>0.73</v>
      </c>
      <c r="X139" s="167"/>
      <c r="Y139" s="593">
        <v>1</v>
      </c>
      <c r="Z139" s="614">
        <v>1</v>
      </c>
      <c r="AA139" s="582">
        <v>64</v>
      </c>
      <c r="AB139" s="99" t="s">
        <v>902</v>
      </c>
      <c r="AC139" s="122"/>
      <c r="AD139" s="122"/>
      <c r="AE139" s="122"/>
      <c r="AF139" s="122"/>
      <c r="AG139" s="122"/>
      <c r="AH139" s="122"/>
      <c r="AI139" s="593">
        <v>1</v>
      </c>
      <c r="AJ139" s="691">
        <v>0.7</v>
      </c>
      <c r="AK139" s="591">
        <v>70</v>
      </c>
      <c r="AL139" s="75"/>
      <c r="AM139" s="98" t="s">
        <v>1045</v>
      </c>
      <c r="AN139" s="557">
        <v>0.7</v>
      </c>
      <c r="AO139" s="700">
        <v>0.61</v>
      </c>
      <c r="AP139" s="701">
        <v>61</v>
      </c>
      <c r="AQ139" s="88"/>
      <c r="AR139" s="208" t="s">
        <v>1291</v>
      </c>
      <c r="AS139" s="557">
        <v>0.5</v>
      </c>
      <c r="AT139" s="572" t="s">
        <v>1773</v>
      </c>
      <c r="AU139" s="553">
        <v>83</v>
      </c>
      <c r="AV139" s="535"/>
      <c r="AW139" s="558" t="s">
        <v>1650</v>
      </c>
      <c r="AX139" s="535"/>
      <c r="AY139" s="540" t="s">
        <v>1662</v>
      </c>
      <c r="AZ139" s="536">
        <v>54</v>
      </c>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row>
    <row r="140" spans="1:110" s="5" customFormat="1" ht="39" customHeight="1" x14ac:dyDescent="0.25">
      <c r="A140" s="628"/>
      <c r="B140" s="628"/>
      <c r="C140" s="618"/>
      <c r="D140" s="550"/>
      <c r="E140" s="557"/>
      <c r="F140" s="599"/>
      <c r="G140" s="599"/>
      <c r="H140" s="161" t="s">
        <v>79</v>
      </c>
      <c r="I140" s="599"/>
      <c r="J140" s="632"/>
      <c r="K140" s="633"/>
      <c r="L140" s="647"/>
      <c r="M140" s="635"/>
      <c r="N140" s="635"/>
      <c r="O140" s="622"/>
      <c r="P140" s="683"/>
      <c r="Q140" s="599"/>
      <c r="R140" s="596"/>
      <c r="S140" s="623"/>
      <c r="T140" s="598"/>
      <c r="U140" s="599"/>
      <c r="V140" s="596"/>
      <c r="W140" s="595"/>
      <c r="X140" s="167"/>
      <c r="Y140" s="593"/>
      <c r="Z140" s="614"/>
      <c r="AA140" s="582"/>
      <c r="AB140" s="111" t="s">
        <v>903</v>
      </c>
      <c r="AC140" s="122"/>
      <c r="AD140" s="122"/>
      <c r="AE140" s="122"/>
      <c r="AF140" s="122"/>
      <c r="AG140" s="122"/>
      <c r="AH140" s="122"/>
      <c r="AI140" s="593"/>
      <c r="AJ140" s="691"/>
      <c r="AK140" s="591"/>
      <c r="AL140" s="74"/>
      <c r="AM140" s="111" t="s">
        <v>1046</v>
      </c>
      <c r="AN140" s="557"/>
      <c r="AO140" s="700"/>
      <c r="AP140" s="701"/>
      <c r="AQ140" s="88"/>
      <c r="AR140" s="92" t="s">
        <v>1292</v>
      </c>
      <c r="AS140" s="557"/>
      <c r="AT140" s="573"/>
      <c r="AU140" s="553"/>
      <c r="AV140" s="535"/>
      <c r="AW140" s="559"/>
      <c r="AX140" s="535"/>
      <c r="AY140" s="541"/>
      <c r="AZ140" s="536"/>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row>
    <row r="141" spans="1:110" s="5" customFormat="1" ht="87.75" customHeight="1" x14ac:dyDescent="0.25">
      <c r="A141" s="628"/>
      <c r="B141" s="628" t="s">
        <v>78</v>
      </c>
      <c r="C141" s="177" t="s">
        <v>77</v>
      </c>
      <c r="D141" s="496" t="s">
        <v>76</v>
      </c>
      <c r="E141" s="243">
        <v>1</v>
      </c>
      <c r="F141" s="161">
        <v>1</v>
      </c>
      <c r="G141" s="161" t="s">
        <v>74</v>
      </c>
      <c r="H141" s="161" t="s">
        <v>73</v>
      </c>
      <c r="I141" s="599"/>
      <c r="J141" s="402">
        <v>0.2</v>
      </c>
      <c r="K141" s="182">
        <v>0</v>
      </c>
      <c r="L141" s="295">
        <f>K141/J141*100</f>
        <v>0</v>
      </c>
      <c r="M141" s="635"/>
      <c r="N141" s="635"/>
      <c r="O141" s="622"/>
      <c r="P141" s="192" t="s">
        <v>487</v>
      </c>
      <c r="Q141" s="161" t="s">
        <v>75</v>
      </c>
      <c r="R141" s="173" t="s">
        <v>37</v>
      </c>
      <c r="S141" s="308">
        <v>0</v>
      </c>
      <c r="T141" s="160" t="s">
        <v>484</v>
      </c>
      <c r="U141" s="161" t="s">
        <v>75</v>
      </c>
      <c r="V141" s="173" t="s">
        <v>37</v>
      </c>
      <c r="W141" s="157">
        <v>0.35</v>
      </c>
      <c r="X141" s="167"/>
      <c r="Y141" s="164">
        <v>1</v>
      </c>
      <c r="Z141" s="162">
        <v>1</v>
      </c>
      <c r="AA141" s="153">
        <v>60</v>
      </c>
      <c r="AB141" s="99" t="s">
        <v>904</v>
      </c>
      <c r="AC141" s="128" t="s">
        <v>1366</v>
      </c>
      <c r="AD141" s="123" t="s">
        <v>1374</v>
      </c>
      <c r="AE141" s="126">
        <v>4104036</v>
      </c>
      <c r="AF141" s="125" t="s">
        <v>1505</v>
      </c>
      <c r="AG141" s="125" t="s">
        <v>1505</v>
      </c>
      <c r="AH141" s="134">
        <v>1</v>
      </c>
      <c r="AI141" s="164">
        <v>1</v>
      </c>
      <c r="AJ141" s="155">
        <v>1</v>
      </c>
      <c r="AK141" s="156">
        <v>70</v>
      </c>
      <c r="AL141" s="74"/>
      <c r="AM141" s="98" t="s">
        <v>1047</v>
      </c>
      <c r="AN141" s="201">
        <v>1</v>
      </c>
      <c r="AO141" s="205">
        <v>0.6</v>
      </c>
      <c r="AP141" s="206">
        <v>60</v>
      </c>
      <c r="AQ141" s="208"/>
      <c r="AR141" s="208" t="s">
        <v>1293</v>
      </c>
      <c r="AS141" s="201">
        <v>1</v>
      </c>
      <c r="AT141" s="323">
        <v>0</v>
      </c>
      <c r="AU141" s="150">
        <v>0</v>
      </c>
      <c r="AV141" s="174"/>
      <c r="AW141" s="286" t="s">
        <v>1651</v>
      </c>
      <c r="AX141" s="174"/>
      <c r="AY141" s="492" t="s">
        <v>1697</v>
      </c>
      <c r="AZ141" s="429">
        <v>0</v>
      </c>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row>
    <row r="142" spans="1:110" s="5" customFormat="1" ht="134.25" customHeight="1" x14ac:dyDescent="0.25">
      <c r="A142" s="628"/>
      <c r="B142" s="628"/>
      <c r="C142" s="177" t="s">
        <v>72</v>
      </c>
      <c r="D142" s="187" t="s">
        <v>71</v>
      </c>
      <c r="E142" s="244">
        <v>0.7</v>
      </c>
      <c r="F142" s="171">
        <v>0.8</v>
      </c>
      <c r="G142" s="171" t="s">
        <v>70</v>
      </c>
      <c r="H142" s="161" t="s">
        <v>69</v>
      </c>
      <c r="I142" s="599"/>
      <c r="J142" s="402">
        <v>10</v>
      </c>
      <c r="K142" s="182">
        <v>4</v>
      </c>
      <c r="L142" s="297">
        <f>K142/J142*100</f>
        <v>40</v>
      </c>
      <c r="M142" s="635"/>
      <c r="N142" s="635"/>
      <c r="O142" s="622"/>
      <c r="P142" s="192" t="s">
        <v>761</v>
      </c>
      <c r="Q142" s="171">
        <v>0.3</v>
      </c>
      <c r="R142" s="16">
        <v>0.2</v>
      </c>
      <c r="S142" s="310">
        <f>R142/Q142*1</f>
        <v>0.66666666666666674</v>
      </c>
      <c r="T142" s="160" t="s">
        <v>485</v>
      </c>
      <c r="U142" s="171">
        <v>0.3</v>
      </c>
      <c r="V142" s="16">
        <v>20</v>
      </c>
      <c r="W142" s="157">
        <v>0.65</v>
      </c>
      <c r="X142" s="167" t="s">
        <v>672</v>
      </c>
      <c r="Y142" s="163">
        <v>0.8</v>
      </c>
      <c r="Z142" s="170">
        <v>0.4</v>
      </c>
      <c r="AA142" s="153">
        <v>79</v>
      </c>
      <c r="AB142" s="99" t="s">
        <v>905</v>
      </c>
      <c r="AC142" s="123" t="s">
        <v>1366</v>
      </c>
      <c r="AD142" s="123" t="s">
        <v>1374</v>
      </c>
      <c r="AE142" s="126" t="s">
        <v>1423</v>
      </c>
      <c r="AF142" s="123" t="s">
        <v>1424</v>
      </c>
      <c r="AG142" s="133" t="s">
        <v>1425</v>
      </c>
      <c r="AH142" s="134">
        <v>12</v>
      </c>
      <c r="AI142" s="163">
        <v>0.8</v>
      </c>
      <c r="AJ142" s="196">
        <v>0.5</v>
      </c>
      <c r="AK142" s="156">
        <v>64</v>
      </c>
      <c r="AL142" s="75"/>
      <c r="AM142" s="98" t="s">
        <v>1048</v>
      </c>
      <c r="AN142" s="200">
        <v>0.6</v>
      </c>
      <c r="AO142" s="205">
        <v>0.65</v>
      </c>
      <c r="AP142" s="206">
        <v>65</v>
      </c>
      <c r="AQ142" s="208"/>
      <c r="AR142" s="208" t="s">
        <v>1294</v>
      </c>
      <c r="AS142" s="200">
        <v>0.7</v>
      </c>
      <c r="AT142" s="331">
        <v>0.7</v>
      </c>
      <c r="AU142" s="150">
        <v>100</v>
      </c>
      <c r="AV142" s="174"/>
      <c r="AW142" s="278" t="s">
        <v>1626</v>
      </c>
      <c r="AX142" s="174"/>
      <c r="AY142" s="492" t="s">
        <v>1758</v>
      </c>
      <c r="AZ142" s="429">
        <v>70</v>
      </c>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row>
    <row r="143" spans="1:110" s="5" customFormat="1" ht="87" customHeight="1" x14ac:dyDescent="0.25">
      <c r="A143" s="628"/>
      <c r="B143" s="628"/>
      <c r="C143" s="177" t="s">
        <v>68</v>
      </c>
      <c r="D143" s="517" t="s">
        <v>67</v>
      </c>
      <c r="E143" s="244">
        <v>0.7</v>
      </c>
      <c r="F143" s="171">
        <v>0.8</v>
      </c>
      <c r="G143" s="171" t="s">
        <v>66</v>
      </c>
      <c r="H143" s="161" t="s">
        <v>65</v>
      </c>
      <c r="I143" s="599"/>
      <c r="J143" s="402">
        <v>10</v>
      </c>
      <c r="K143" s="182">
        <v>0</v>
      </c>
      <c r="L143" s="295">
        <f>K143/J143*100</f>
        <v>0</v>
      </c>
      <c r="M143" s="635"/>
      <c r="N143" s="635"/>
      <c r="O143" s="622"/>
      <c r="P143" s="192" t="s">
        <v>487</v>
      </c>
      <c r="Q143" s="171">
        <v>0.2</v>
      </c>
      <c r="R143" s="17">
        <v>0.12</v>
      </c>
      <c r="S143" s="315">
        <f>R143/Q143*1</f>
        <v>0.6</v>
      </c>
      <c r="T143" s="160" t="s">
        <v>486</v>
      </c>
      <c r="U143" s="171">
        <v>0.2</v>
      </c>
      <c r="V143" s="17">
        <v>0.12</v>
      </c>
      <c r="W143" s="157">
        <v>0.7</v>
      </c>
      <c r="X143" s="167" t="s">
        <v>673</v>
      </c>
      <c r="Y143" s="163">
        <v>0.8</v>
      </c>
      <c r="Z143" s="170">
        <v>0.4</v>
      </c>
      <c r="AA143" s="153">
        <v>67</v>
      </c>
      <c r="AB143" s="515" t="s">
        <v>906</v>
      </c>
      <c r="AC143" s="123" t="s">
        <v>1366</v>
      </c>
      <c r="AD143" s="123" t="s">
        <v>1374</v>
      </c>
      <c r="AE143" s="126" t="s">
        <v>1423</v>
      </c>
      <c r="AF143" s="123" t="s">
        <v>1424</v>
      </c>
      <c r="AG143" s="133" t="s">
        <v>1425</v>
      </c>
      <c r="AH143" s="134">
        <v>12</v>
      </c>
      <c r="AI143" s="163">
        <v>0.8</v>
      </c>
      <c r="AJ143" s="196">
        <v>0.5</v>
      </c>
      <c r="AK143" s="156">
        <v>61</v>
      </c>
      <c r="AL143" s="74"/>
      <c r="AM143" s="98" t="s">
        <v>1049</v>
      </c>
      <c r="AN143" s="200">
        <v>0.6</v>
      </c>
      <c r="AO143" s="205">
        <v>0.4</v>
      </c>
      <c r="AP143" s="206">
        <v>40</v>
      </c>
      <c r="AQ143" s="208"/>
      <c r="AR143" s="518" t="s">
        <v>1295</v>
      </c>
      <c r="AS143" s="200">
        <v>0.7</v>
      </c>
      <c r="AT143" s="323"/>
      <c r="AU143" s="150">
        <v>0</v>
      </c>
      <c r="AV143" s="161"/>
      <c r="AW143" s="280"/>
      <c r="AX143" s="174"/>
      <c r="AY143" s="271" t="s">
        <v>1799</v>
      </c>
      <c r="AZ143" s="429">
        <v>32</v>
      </c>
      <c r="BA143" s="2"/>
      <c r="BB143" s="2"/>
      <c r="BC143" s="523"/>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row>
    <row r="144" spans="1:110" s="5" customFormat="1" ht="104.25" customHeight="1" x14ac:dyDescent="0.25">
      <c r="A144" s="628"/>
      <c r="B144" s="628"/>
      <c r="C144" s="618" t="s">
        <v>64</v>
      </c>
      <c r="D144" s="643" t="s">
        <v>63</v>
      </c>
      <c r="E144" s="563">
        <v>8</v>
      </c>
      <c r="F144" s="550">
        <v>10</v>
      </c>
      <c r="G144" s="550" t="s">
        <v>62</v>
      </c>
      <c r="H144" s="161" t="s">
        <v>61</v>
      </c>
      <c r="I144" s="550" t="s">
        <v>60</v>
      </c>
      <c r="J144" s="632">
        <v>2</v>
      </c>
      <c r="K144" s="633">
        <v>2</v>
      </c>
      <c r="L144" s="634">
        <f>K144/J144*100</f>
        <v>100</v>
      </c>
      <c r="M144" s="635"/>
      <c r="N144" s="635"/>
      <c r="O144" s="622"/>
      <c r="P144" s="683" t="s">
        <v>762</v>
      </c>
      <c r="Q144" s="550">
        <v>3</v>
      </c>
      <c r="R144" s="596">
        <v>2</v>
      </c>
      <c r="S144" s="660">
        <v>70</v>
      </c>
      <c r="T144" s="598" t="s">
        <v>556</v>
      </c>
      <c r="U144" s="550">
        <v>4</v>
      </c>
      <c r="V144" s="596">
        <v>2</v>
      </c>
      <c r="W144" s="594">
        <v>0.5</v>
      </c>
      <c r="X144" s="167"/>
      <c r="Y144" s="592">
        <v>5</v>
      </c>
      <c r="Z144" s="601">
        <v>5</v>
      </c>
      <c r="AA144" s="582">
        <v>100</v>
      </c>
      <c r="AB144" s="99" t="s">
        <v>907</v>
      </c>
      <c r="AC144" s="122"/>
      <c r="AD144" s="122"/>
      <c r="AE144" s="122"/>
      <c r="AF144" s="122"/>
      <c r="AG144" s="122"/>
      <c r="AH144" s="122"/>
      <c r="AI144" s="592">
        <v>6</v>
      </c>
      <c r="AJ144" s="590">
        <v>6</v>
      </c>
      <c r="AK144" s="591">
        <v>100</v>
      </c>
      <c r="AL144" s="74"/>
      <c r="AM144" s="98" t="s">
        <v>1050</v>
      </c>
      <c r="AN144" s="563">
        <v>7</v>
      </c>
      <c r="AO144" s="699" t="s">
        <v>1146</v>
      </c>
      <c r="AP144" s="701">
        <v>60</v>
      </c>
      <c r="AQ144" s="208"/>
      <c r="AR144" s="208" t="s">
        <v>1296</v>
      </c>
      <c r="AS144" s="563">
        <v>1</v>
      </c>
      <c r="AT144" s="570">
        <v>5</v>
      </c>
      <c r="AU144" s="553">
        <v>100</v>
      </c>
      <c r="AV144" s="535"/>
      <c r="AW144" s="542" t="s">
        <v>1652</v>
      </c>
      <c r="AX144" s="535"/>
      <c r="AY144" s="540" t="s">
        <v>1759</v>
      </c>
      <c r="AZ144" s="536">
        <v>60</v>
      </c>
      <c r="BA144" s="2"/>
      <c r="BB144" s="2"/>
      <c r="BC144" s="514"/>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row>
    <row r="145" spans="1:110" s="5" customFormat="1" ht="142.5" x14ac:dyDescent="0.25">
      <c r="A145" s="628"/>
      <c r="B145" s="628"/>
      <c r="C145" s="618"/>
      <c r="D145" s="550"/>
      <c r="E145" s="563"/>
      <c r="F145" s="550"/>
      <c r="G145" s="550"/>
      <c r="H145" s="185" t="s">
        <v>59</v>
      </c>
      <c r="I145" s="550"/>
      <c r="J145" s="632"/>
      <c r="K145" s="633"/>
      <c r="L145" s="647"/>
      <c r="M145" s="635"/>
      <c r="N145" s="635"/>
      <c r="O145" s="622"/>
      <c r="P145" s="683"/>
      <c r="Q145" s="550"/>
      <c r="R145" s="596"/>
      <c r="S145" s="660"/>
      <c r="T145" s="598"/>
      <c r="U145" s="550"/>
      <c r="V145" s="596"/>
      <c r="W145" s="595"/>
      <c r="X145" s="167"/>
      <c r="Y145" s="592"/>
      <c r="Z145" s="601"/>
      <c r="AA145" s="582"/>
      <c r="AB145" s="99" t="s">
        <v>908</v>
      </c>
      <c r="AC145" s="123" t="s">
        <v>1366</v>
      </c>
      <c r="AD145" s="123" t="s">
        <v>1374</v>
      </c>
      <c r="AE145" s="124" t="s">
        <v>1375</v>
      </c>
      <c r="AF145" s="125" t="s">
        <v>1506</v>
      </c>
      <c r="AG145" s="125" t="s">
        <v>1507</v>
      </c>
      <c r="AH145" s="124">
        <v>1</v>
      </c>
      <c r="AI145" s="592"/>
      <c r="AJ145" s="590"/>
      <c r="AK145" s="591"/>
      <c r="AL145" s="74"/>
      <c r="AM145" s="98" t="s">
        <v>1051</v>
      </c>
      <c r="AN145" s="563"/>
      <c r="AO145" s="699"/>
      <c r="AP145" s="701"/>
      <c r="AQ145" s="88"/>
      <c r="AR145" s="208" t="s">
        <v>1297</v>
      </c>
      <c r="AS145" s="563"/>
      <c r="AT145" s="566"/>
      <c r="AU145" s="553"/>
      <c r="AV145" s="535"/>
      <c r="AW145" s="543"/>
      <c r="AX145" s="535"/>
      <c r="AY145" s="541"/>
      <c r="AZ145" s="536"/>
      <c r="BA145" s="2"/>
      <c r="BB145" s="2"/>
      <c r="BC145" s="514"/>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row>
    <row r="146" spans="1:110" s="5" customFormat="1" ht="125.25" customHeight="1" x14ac:dyDescent="0.25">
      <c r="A146" s="628"/>
      <c r="B146" s="628"/>
      <c r="C146" s="618" t="s">
        <v>58</v>
      </c>
      <c r="D146" s="496" t="s">
        <v>57</v>
      </c>
      <c r="E146" s="243">
        <v>1</v>
      </c>
      <c r="F146" s="161">
        <v>1</v>
      </c>
      <c r="G146" s="161" t="s">
        <v>56</v>
      </c>
      <c r="H146" s="185" t="s">
        <v>55</v>
      </c>
      <c r="I146" s="550" t="s">
        <v>47</v>
      </c>
      <c r="J146" s="402">
        <v>1</v>
      </c>
      <c r="K146" s="182">
        <v>1</v>
      </c>
      <c r="L146" s="294">
        <f>K146/J146*100</f>
        <v>100</v>
      </c>
      <c r="M146" s="635"/>
      <c r="N146" s="635"/>
      <c r="O146" s="622"/>
      <c r="P146" s="59" t="s">
        <v>763</v>
      </c>
      <c r="Q146" s="161">
        <v>1</v>
      </c>
      <c r="R146" s="173">
        <v>1</v>
      </c>
      <c r="S146" s="310">
        <f>R146/Q146*1</f>
        <v>1</v>
      </c>
      <c r="T146" s="50" t="s">
        <v>487</v>
      </c>
      <c r="U146" s="161">
        <v>1</v>
      </c>
      <c r="V146" s="173">
        <v>1</v>
      </c>
      <c r="W146" s="157">
        <v>0.38</v>
      </c>
      <c r="X146" s="167"/>
      <c r="Y146" s="164">
        <v>1</v>
      </c>
      <c r="Z146" s="162">
        <v>1</v>
      </c>
      <c r="AA146" s="153">
        <v>65</v>
      </c>
      <c r="AB146" s="99" t="s">
        <v>909</v>
      </c>
      <c r="AC146" s="123" t="s">
        <v>1366</v>
      </c>
      <c r="AD146" s="123" t="s">
        <v>1374</v>
      </c>
      <c r="AE146" s="124" t="s">
        <v>1375</v>
      </c>
      <c r="AF146" s="125" t="s">
        <v>1506</v>
      </c>
      <c r="AG146" s="125" t="s">
        <v>1507</v>
      </c>
      <c r="AH146" s="124">
        <v>1</v>
      </c>
      <c r="AI146" s="164">
        <v>1</v>
      </c>
      <c r="AJ146" s="155">
        <v>1</v>
      </c>
      <c r="AK146" s="156">
        <v>5</v>
      </c>
      <c r="AL146" s="75"/>
      <c r="AM146" s="98"/>
      <c r="AN146" s="201">
        <v>1</v>
      </c>
      <c r="AO146" s="205" t="s">
        <v>1153</v>
      </c>
      <c r="AP146" s="206">
        <v>45</v>
      </c>
      <c r="AQ146" s="88"/>
      <c r="AR146" s="208" t="s">
        <v>1298</v>
      </c>
      <c r="AS146" s="201">
        <v>1</v>
      </c>
      <c r="AT146" s="370">
        <v>1</v>
      </c>
      <c r="AU146" s="150">
        <v>100</v>
      </c>
      <c r="AV146" s="174"/>
      <c r="AW146" s="285" t="s">
        <v>1653</v>
      </c>
      <c r="AX146" s="174"/>
      <c r="AY146" s="499" t="s">
        <v>1760</v>
      </c>
      <c r="AZ146" s="429">
        <v>100</v>
      </c>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row>
    <row r="147" spans="1:110" s="5" customFormat="1" ht="61.5" customHeight="1" x14ac:dyDescent="0.25">
      <c r="A147" s="628"/>
      <c r="B147" s="628"/>
      <c r="C147" s="618"/>
      <c r="D147" s="496" t="s">
        <v>1591</v>
      </c>
      <c r="E147" s="243">
        <v>16</v>
      </c>
      <c r="F147" s="161">
        <v>20</v>
      </c>
      <c r="G147" s="161" t="s">
        <v>53</v>
      </c>
      <c r="H147" s="185" t="s">
        <v>54</v>
      </c>
      <c r="I147" s="550"/>
      <c r="J147" s="402">
        <v>4</v>
      </c>
      <c r="K147" s="182">
        <v>1</v>
      </c>
      <c r="L147" s="297">
        <f>K147/J147*100</f>
        <v>25</v>
      </c>
      <c r="M147" s="635"/>
      <c r="N147" s="635"/>
      <c r="O147" s="622"/>
      <c r="P147" s="110" t="s">
        <v>764</v>
      </c>
      <c r="Q147" s="161">
        <v>6</v>
      </c>
      <c r="R147" s="18">
        <v>3</v>
      </c>
      <c r="S147" s="308">
        <f>R147/Q147*1</f>
        <v>0.5</v>
      </c>
      <c r="T147" s="179" t="s">
        <v>574</v>
      </c>
      <c r="U147" s="161">
        <v>8</v>
      </c>
      <c r="V147" s="18">
        <v>5</v>
      </c>
      <c r="W147" s="157">
        <v>0.7</v>
      </c>
      <c r="X147" s="167" t="s">
        <v>625</v>
      </c>
      <c r="Y147" s="164">
        <v>10</v>
      </c>
      <c r="Z147" s="162">
        <v>10</v>
      </c>
      <c r="AA147" s="153">
        <v>50</v>
      </c>
      <c r="AB147" s="99" t="s">
        <v>910</v>
      </c>
      <c r="AC147" s="123" t="s">
        <v>1366</v>
      </c>
      <c r="AD147" s="123" t="s">
        <v>1374</v>
      </c>
      <c r="AE147" s="124" t="s">
        <v>1375</v>
      </c>
      <c r="AF147" s="125" t="s">
        <v>1506</v>
      </c>
      <c r="AG147" s="125" t="s">
        <v>1507</v>
      </c>
      <c r="AH147" s="124">
        <v>1</v>
      </c>
      <c r="AI147" s="164">
        <v>12</v>
      </c>
      <c r="AJ147" s="155">
        <v>12</v>
      </c>
      <c r="AK147" s="156">
        <v>55</v>
      </c>
      <c r="AL147" s="75"/>
      <c r="AM147" s="98" t="s">
        <v>1052</v>
      </c>
      <c r="AN147" s="201">
        <v>12</v>
      </c>
      <c r="AO147" s="335" t="s">
        <v>1698</v>
      </c>
      <c r="AP147" s="206">
        <v>41</v>
      </c>
      <c r="AQ147" s="88"/>
      <c r="AR147" s="208" t="s">
        <v>1299</v>
      </c>
      <c r="AS147" s="201">
        <v>16</v>
      </c>
      <c r="AT147" s="323">
        <v>16</v>
      </c>
      <c r="AU147" s="150">
        <v>100</v>
      </c>
      <c r="AV147" s="174"/>
      <c r="AW147" s="115"/>
      <c r="AX147" s="174"/>
      <c r="AY147" s="492" t="s">
        <v>1761</v>
      </c>
      <c r="AZ147" s="429">
        <v>100</v>
      </c>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row>
    <row r="148" spans="1:110" s="5" customFormat="1" ht="122.25" customHeight="1" x14ac:dyDescent="0.25">
      <c r="A148" s="628"/>
      <c r="B148" s="628"/>
      <c r="C148" s="618"/>
      <c r="D148" s="500" t="s">
        <v>1774</v>
      </c>
      <c r="E148" s="243">
        <v>8</v>
      </c>
      <c r="F148" s="161">
        <v>10</v>
      </c>
      <c r="G148" s="161" t="s">
        <v>53</v>
      </c>
      <c r="H148" s="185" t="s">
        <v>52</v>
      </c>
      <c r="I148" s="550"/>
      <c r="J148" s="402">
        <v>1</v>
      </c>
      <c r="K148" s="182">
        <v>1</v>
      </c>
      <c r="L148" s="297">
        <f>K148/J148*100</f>
        <v>100</v>
      </c>
      <c r="M148" s="635"/>
      <c r="N148" s="635"/>
      <c r="O148" s="622"/>
      <c r="P148" s="110" t="s">
        <v>765</v>
      </c>
      <c r="Q148" s="10">
        <v>2</v>
      </c>
      <c r="R148" s="18" t="s">
        <v>37</v>
      </c>
      <c r="S148" s="308">
        <v>100</v>
      </c>
      <c r="T148" s="179" t="s">
        <v>488</v>
      </c>
      <c r="U148" s="10">
        <v>3</v>
      </c>
      <c r="V148" s="166" t="s">
        <v>37</v>
      </c>
      <c r="W148" s="157">
        <v>0.57999999999999996</v>
      </c>
      <c r="X148" s="167"/>
      <c r="Y148" s="164">
        <v>5</v>
      </c>
      <c r="Z148" s="162">
        <v>5</v>
      </c>
      <c r="AA148" s="153">
        <v>45</v>
      </c>
      <c r="AB148" s="99" t="s">
        <v>911</v>
      </c>
      <c r="AC148" s="123" t="s">
        <v>1366</v>
      </c>
      <c r="AD148" s="123" t="s">
        <v>1374</v>
      </c>
      <c r="AE148" s="124" t="s">
        <v>1375</v>
      </c>
      <c r="AF148" s="125" t="s">
        <v>1399</v>
      </c>
      <c r="AG148" s="125" t="s">
        <v>1400</v>
      </c>
      <c r="AH148" s="124">
        <v>1</v>
      </c>
      <c r="AI148" s="164">
        <v>6</v>
      </c>
      <c r="AJ148" s="155">
        <v>6</v>
      </c>
      <c r="AK148" s="156">
        <v>54</v>
      </c>
      <c r="AL148" s="74" t="s">
        <v>1103</v>
      </c>
      <c r="AM148" s="98" t="s">
        <v>1053</v>
      </c>
      <c r="AN148" s="201">
        <v>7</v>
      </c>
      <c r="AO148" s="204">
        <v>7</v>
      </c>
      <c r="AP148" s="206">
        <v>42</v>
      </c>
      <c r="AQ148" s="208"/>
      <c r="AR148" s="208" t="s">
        <v>1300</v>
      </c>
      <c r="AS148" s="201">
        <v>1</v>
      </c>
      <c r="AT148" s="323">
        <v>1</v>
      </c>
      <c r="AU148" s="150">
        <v>100</v>
      </c>
      <c r="AV148" s="174"/>
      <c r="AW148" s="278" t="s">
        <v>1627</v>
      </c>
      <c r="AX148" s="174"/>
      <c r="AY148" s="492" t="s">
        <v>1762</v>
      </c>
      <c r="AZ148" s="429">
        <v>100</v>
      </c>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row>
    <row r="149" spans="1:110" s="5" customFormat="1" ht="75.75" customHeight="1" x14ac:dyDescent="0.25">
      <c r="A149" s="628"/>
      <c r="B149" s="628"/>
      <c r="C149" s="652" t="s">
        <v>51</v>
      </c>
      <c r="D149" s="642" t="s">
        <v>50</v>
      </c>
      <c r="E149" s="557">
        <v>0.7</v>
      </c>
      <c r="F149" s="599">
        <v>1</v>
      </c>
      <c r="G149" s="599" t="s">
        <v>49</v>
      </c>
      <c r="H149" s="185" t="s">
        <v>48</v>
      </c>
      <c r="I149" s="599" t="s">
        <v>47</v>
      </c>
      <c r="J149" s="632">
        <v>10</v>
      </c>
      <c r="K149" s="633">
        <v>10</v>
      </c>
      <c r="L149" s="646">
        <f>K149/J149*100</f>
        <v>100</v>
      </c>
      <c r="M149" s="635"/>
      <c r="N149" s="635"/>
      <c r="O149" s="622"/>
      <c r="P149" s="683" t="s">
        <v>766</v>
      </c>
      <c r="Q149" s="599">
        <v>0.2</v>
      </c>
      <c r="R149" s="609">
        <v>0.2</v>
      </c>
      <c r="S149" s="600">
        <f>R149/Q149*1</f>
        <v>1</v>
      </c>
      <c r="T149" s="598" t="s">
        <v>502</v>
      </c>
      <c r="U149" s="599">
        <v>0.3</v>
      </c>
      <c r="V149" s="609">
        <v>0.3</v>
      </c>
      <c r="W149" s="594">
        <v>0.78</v>
      </c>
      <c r="X149" s="167" t="s">
        <v>674</v>
      </c>
      <c r="Y149" s="593">
        <v>0.4</v>
      </c>
      <c r="Z149" s="613">
        <v>0.4</v>
      </c>
      <c r="AA149" s="582">
        <v>100</v>
      </c>
      <c r="AB149" s="99" t="s">
        <v>912</v>
      </c>
      <c r="AC149" s="123" t="s">
        <v>1366</v>
      </c>
      <c r="AD149" s="135" t="s">
        <v>1426</v>
      </c>
      <c r="AE149" s="127" t="s">
        <v>1375</v>
      </c>
      <c r="AF149" s="136" t="s">
        <v>1508</v>
      </c>
      <c r="AG149" s="136" t="s">
        <v>1428</v>
      </c>
      <c r="AH149" s="127">
        <v>12</v>
      </c>
      <c r="AI149" s="593">
        <v>0.5</v>
      </c>
      <c r="AJ149" s="691">
        <v>0.5</v>
      </c>
      <c r="AK149" s="591">
        <v>100</v>
      </c>
      <c r="AL149" s="74"/>
      <c r="AM149" s="98" t="s">
        <v>1054</v>
      </c>
      <c r="AN149" s="557">
        <v>0.7</v>
      </c>
      <c r="AO149" s="700">
        <v>0.6</v>
      </c>
      <c r="AP149" s="701">
        <v>60</v>
      </c>
      <c r="AQ149" s="208"/>
      <c r="AR149" s="208" t="s">
        <v>1301</v>
      </c>
      <c r="AS149" s="557">
        <v>0.7</v>
      </c>
      <c r="AT149" s="571">
        <v>0.7</v>
      </c>
      <c r="AU149" s="553">
        <v>100</v>
      </c>
      <c r="AV149" s="535"/>
      <c r="AW149" s="542" t="s">
        <v>1654</v>
      </c>
      <c r="AX149" s="535"/>
      <c r="AY149" s="544" t="s">
        <v>1763</v>
      </c>
      <c r="AZ149" s="536">
        <v>100</v>
      </c>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row>
    <row r="150" spans="1:110" s="5" customFormat="1" ht="228" customHeight="1" x14ac:dyDescent="0.25">
      <c r="A150" s="628"/>
      <c r="B150" s="628"/>
      <c r="C150" s="652"/>
      <c r="D150" s="550"/>
      <c r="E150" s="557"/>
      <c r="F150" s="599"/>
      <c r="G150" s="599"/>
      <c r="H150" s="185" t="s">
        <v>46</v>
      </c>
      <c r="I150" s="599"/>
      <c r="J150" s="632"/>
      <c r="K150" s="633"/>
      <c r="L150" s="647"/>
      <c r="M150" s="635">
        <v>0</v>
      </c>
      <c r="N150" s="281">
        <v>0</v>
      </c>
      <c r="O150" s="622">
        <v>0</v>
      </c>
      <c r="P150" s="683"/>
      <c r="Q150" s="599"/>
      <c r="R150" s="609"/>
      <c r="S150" s="600"/>
      <c r="T150" s="598"/>
      <c r="U150" s="599"/>
      <c r="V150" s="609"/>
      <c r="W150" s="595"/>
      <c r="X150" s="167" t="s">
        <v>675</v>
      </c>
      <c r="Y150" s="593"/>
      <c r="Z150" s="613"/>
      <c r="AA150" s="582"/>
      <c r="AB150" s="99" t="s">
        <v>913</v>
      </c>
      <c r="AC150" s="122"/>
      <c r="AD150" s="122"/>
      <c r="AE150" s="122"/>
      <c r="AF150" s="122"/>
      <c r="AG150" s="122"/>
      <c r="AH150" s="122"/>
      <c r="AI150" s="593"/>
      <c r="AJ150" s="691"/>
      <c r="AK150" s="591"/>
      <c r="AL150" s="74"/>
      <c r="AM150" s="98" t="s">
        <v>1055</v>
      </c>
      <c r="AN150" s="557"/>
      <c r="AO150" s="700"/>
      <c r="AP150" s="701"/>
      <c r="AQ150" s="208"/>
      <c r="AR150" s="208" t="s">
        <v>1302</v>
      </c>
      <c r="AS150" s="557"/>
      <c r="AT150" s="571"/>
      <c r="AU150" s="553"/>
      <c r="AV150" s="535"/>
      <c r="AW150" s="543"/>
      <c r="AX150" s="535"/>
      <c r="AY150" s="545"/>
      <c r="AZ150" s="536"/>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row>
    <row r="151" spans="1:110" s="5" customFormat="1" ht="156" customHeight="1" x14ac:dyDescent="0.25">
      <c r="A151" s="628"/>
      <c r="B151" s="628"/>
      <c r="C151" s="652"/>
      <c r="D151" s="550"/>
      <c r="E151" s="557"/>
      <c r="F151" s="599"/>
      <c r="G151" s="599"/>
      <c r="H151" s="185" t="s">
        <v>45</v>
      </c>
      <c r="I151" s="599"/>
      <c r="J151" s="632"/>
      <c r="K151" s="633"/>
      <c r="L151" s="647"/>
      <c r="M151" s="635"/>
      <c r="N151" s="282"/>
      <c r="O151" s="622"/>
      <c r="P151" s="683"/>
      <c r="Q151" s="599"/>
      <c r="R151" s="609"/>
      <c r="S151" s="600"/>
      <c r="T151" s="598"/>
      <c r="U151" s="599"/>
      <c r="V151" s="609"/>
      <c r="W151" s="595"/>
      <c r="X151" s="167"/>
      <c r="Y151" s="593">
        <v>0.15</v>
      </c>
      <c r="Z151" s="613">
        <v>0.15</v>
      </c>
      <c r="AA151" s="582"/>
      <c r="AB151" s="99" t="s">
        <v>914</v>
      </c>
      <c r="AC151" s="122"/>
      <c r="AD151" s="122"/>
      <c r="AE151" s="122"/>
      <c r="AF151" s="122"/>
      <c r="AG151" s="122"/>
      <c r="AH151" s="122"/>
      <c r="AK151" s="591"/>
      <c r="AL151" s="75"/>
      <c r="AM151" s="98" t="s">
        <v>1056</v>
      </c>
      <c r="AN151" s="557"/>
      <c r="AO151" s="700"/>
      <c r="AP151" s="701"/>
      <c r="AQ151" s="88"/>
      <c r="AR151" s="208" t="s">
        <v>1303</v>
      </c>
      <c r="AS151" s="557"/>
      <c r="AT151" s="571"/>
      <c r="AU151" s="553"/>
      <c r="AV151" s="535"/>
      <c r="AW151" s="543"/>
      <c r="AX151" s="535"/>
      <c r="AY151" s="546"/>
      <c r="AZ151" s="536"/>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row>
    <row r="152" spans="1:110" s="8" customFormat="1" ht="134.25" customHeight="1" x14ac:dyDescent="0.25">
      <c r="A152" s="628"/>
      <c r="B152" s="628" t="s">
        <v>44</v>
      </c>
      <c r="C152" s="177" t="s">
        <v>43</v>
      </c>
      <c r="D152" s="496" t="s">
        <v>42</v>
      </c>
      <c r="E152" s="244">
        <v>0.24</v>
      </c>
      <c r="F152" s="171">
        <v>0.3</v>
      </c>
      <c r="G152" s="171" t="s">
        <v>41</v>
      </c>
      <c r="H152" s="161" t="s">
        <v>40</v>
      </c>
      <c r="I152" s="171" t="s">
        <v>21</v>
      </c>
      <c r="J152" s="402">
        <v>6</v>
      </c>
      <c r="K152" s="182">
        <v>3</v>
      </c>
      <c r="L152" s="294">
        <f>K152/J152*100</f>
        <v>50</v>
      </c>
      <c r="M152" s="635"/>
      <c r="N152" s="282"/>
      <c r="O152" s="622"/>
      <c r="P152" s="192" t="s">
        <v>767</v>
      </c>
      <c r="Q152" s="171">
        <v>0.09</v>
      </c>
      <c r="R152" s="17">
        <v>7.0000000000000007E-2</v>
      </c>
      <c r="S152" s="381">
        <f>R152/Q152</f>
        <v>0.7777777777777779</v>
      </c>
      <c r="T152" s="160" t="s">
        <v>489</v>
      </c>
      <c r="U152" s="171">
        <v>0.12</v>
      </c>
      <c r="V152" s="17">
        <v>7.0000000000000007E-2</v>
      </c>
      <c r="W152" s="157">
        <v>0.67</v>
      </c>
      <c r="X152" s="160" t="s">
        <v>626</v>
      </c>
      <c r="Y152" s="593"/>
      <c r="Z152" s="613"/>
      <c r="AA152" s="153">
        <v>79</v>
      </c>
      <c r="AB152" s="99" t="s">
        <v>915</v>
      </c>
      <c r="AC152" s="123" t="s">
        <v>1366</v>
      </c>
      <c r="AD152" s="123" t="s">
        <v>1509</v>
      </c>
      <c r="AE152" s="124" t="s">
        <v>1375</v>
      </c>
      <c r="AF152" s="128" t="s">
        <v>1510</v>
      </c>
      <c r="AG152" s="131" t="s">
        <v>1511</v>
      </c>
      <c r="AH152" s="126" t="s">
        <v>1512</v>
      </c>
      <c r="AI152" s="382">
        <v>0.18</v>
      </c>
      <c r="AJ152" s="383">
        <v>0.18</v>
      </c>
      <c r="AK152" s="156">
        <v>75</v>
      </c>
      <c r="AL152" s="74"/>
      <c r="AM152" s="98" t="s">
        <v>1057</v>
      </c>
      <c r="AN152" s="200">
        <v>0.21</v>
      </c>
      <c r="AO152" s="205">
        <v>0.21</v>
      </c>
      <c r="AP152" s="206"/>
      <c r="AQ152" s="208" t="s">
        <v>1173</v>
      </c>
      <c r="AR152" s="208" t="s">
        <v>1304</v>
      </c>
      <c r="AS152" s="200">
        <v>0.24</v>
      </c>
      <c r="AT152" s="364">
        <v>0.2</v>
      </c>
      <c r="AU152" s="150">
        <v>83</v>
      </c>
      <c r="AV152" s="117" t="s">
        <v>1350</v>
      </c>
      <c r="AW152" s="278" t="s">
        <v>1616</v>
      </c>
      <c r="AX152" s="174">
        <v>0</v>
      </c>
      <c r="AY152" s="516" t="s">
        <v>1800</v>
      </c>
      <c r="AZ152" s="429">
        <v>83</v>
      </c>
      <c r="BA152" s="2"/>
      <c r="BB152" s="2"/>
      <c r="BC152" s="523"/>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row>
    <row r="153" spans="1:110" s="5" customFormat="1" ht="71.25" customHeight="1" x14ac:dyDescent="0.25">
      <c r="A153" s="628"/>
      <c r="B153" s="628"/>
      <c r="C153" s="618" t="s">
        <v>39</v>
      </c>
      <c r="D153" s="643" t="s">
        <v>38</v>
      </c>
      <c r="E153" s="565" t="s">
        <v>37</v>
      </c>
      <c r="F153" s="550" t="s">
        <v>37</v>
      </c>
      <c r="G153" s="550" t="s">
        <v>36</v>
      </c>
      <c r="H153" s="161" t="s">
        <v>35</v>
      </c>
      <c r="I153" s="550" t="s">
        <v>34</v>
      </c>
      <c r="J153" s="632">
        <v>5</v>
      </c>
      <c r="K153" s="633">
        <v>5</v>
      </c>
      <c r="L153" s="646">
        <f>K153/J153*100</f>
        <v>100</v>
      </c>
      <c r="M153" s="635"/>
      <c r="N153" s="282"/>
      <c r="O153" s="622"/>
      <c r="P153" s="683" t="s">
        <v>768</v>
      </c>
      <c r="Q153" s="550" t="s">
        <v>37</v>
      </c>
      <c r="R153" s="609" t="s">
        <v>37</v>
      </c>
      <c r="S153" s="623">
        <v>0.3</v>
      </c>
      <c r="T153" s="598" t="s">
        <v>537</v>
      </c>
      <c r="U153" s="550" t="s">
        <v>37</v>
      </c>
      <c r="V153" s="609" t="s">
        <v>37</v>
      </c>
      <c r="W153" s="594">
        <v>0.7</v>
      </c>
      <c r="X153" s="610" t="s">
        <v>627</v>
      </c>
      <c r="Y153" s="592" t="s">
        <v>37</v>
      </c>
      <c r="Z153" s="612" t="s">
        <v>37</v>
      </c>
      <c r="AA153" s="582">
        <v>70</v>
      </c>
      <c r="AB153" s="99" t="s">
        <v>916</v>
      </c>
      <c r="AC153" s="123" t="s">
        <v>1366</v>
      </c>
      <c r="AD153" s="135" t="s">
        <v>1426</v>
      </c>
      <c r="AE153" s="124" t="s">
        <v>1375</v>
      </c>
      <c r="AF153" s="136" t="s">
        <v>1513</v>
      </c>
      <c r="AG153" s="136" t="s">
        <v>1514</v>
      </c>
      <c r="AH153" s="127">
        <v>4</v>
      </c>
      <c r="AI153" s="592" t="s">
        <v>37</v>
      </c>
      <c r="AJ153" s="592" t="s">
        <v>37</v>
      </c>
      <c r="AK153" s="591">
        <v>60</v>
      </c>
      <c r="AL153" s="75"/>
      <c r="AM153" s="98" t="s">
        <v>1058</v>
      </c>
      <c r="AN153" s="563"/>
      <c r="AO153" s="700">
        <v>0.6</v>
      </c>
      <c r="AP153" s="701">
        <v>60</v>
      </c>
      <c r="AQ153" s="88"/>
      <c r="AR153" s="208" t="s">
        <v>1305</v>
      </c>
      <c r="AS153" s="565" t="s">
        <v>37</v>
      </c>
      <c r="AT153" s="566">
        <v>0.6</v>
      </c>
      <c r="AU153" s="553">
        <v>60</v>
      </c>
      <c r="AV153" s="535"/>
      <c r="AW153" s="543"/>
      <c r="AX153" s="535"/>
      <c r="AY153" s="540" t="s">
        <v>1764</v>
      </c>
      <c r="AZ153" s="536">
        <v>60</v>
      </c>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row>
    <row r="154" spans="1:110" s="5" customFormat="1" ht="157.5" customHeight="1" x14ac:dyDescent="0.25">
      <c r="A154" s="628"/>
      <c r="B154" s="628"/>
      <c r="C154" s="618"/>
      <c r="D154" s="550"/>
      <c r="E154" s="565"/>
      <c r="F154" s="550"/>
      <c r="G154" s="550"/>
      <c r="H154" s="161" t="s">
        <v>33</v>
      </c>
      <c r="I154" s="550"/>
      <c r="J154" s="632"/>
      <c r="K154" s="633"/>
      <c r="L154" s="647"/>
      <c r="M154" s="635"/>
      <c r="N154" s="282"/>
      <c r="O154" s="622"/>
      <c r="P154" s="683"/>
      <c r="Q154" s="550"/>
      <c r="R154" s="609"/>
      <c r="S154" s="623"/>
      <c r="T154" s="598"/>
      <c r="U154" s="550"/>
      <c r="V154" s="609"/>
      <c r="W154" s="595"/>
      <c r="X154" s="610"/>
      <c r="Y154" s="592"/>
      <c r="Z154" s="612"/>
      <c r="AA154" s="582"/>
      <c r="AB154" s="99" t="s">
        <v>917</v>
      </c>
      <c r="AC154" s="122"/>
      <c r="AD154" s="122"/>
      <c r="AE154" s="122"/>
      <c r="AF154" s="122"/>
      <c r="AG154" s="122"/>
      <c r="AH154" s="122"/>
      <c r="AI154" s="592"/>
      <c r="AJ154" s="592"/>
      <c r="AK154" s="591"/>
      <c r="AL154" s="75"/>
      <c r="AM154" s="98" t="s">
        <v>1059</v>
      </c>
      <c r="AN154" s="563"/>
      <c r="AO154" s="699"/>
      <c r="AP154" s="701"/>
      <c r="AQ154" s="88"/>
      <c r="AR154" s="208" t="s">
        <v>1306</v>
      </c>
      <c r="AS154" s="565"/>
      <c r="AT154" s="566"/>
      <c r="AU154" s="553"/>
      <c r="AV154" s="535"/>
      <c r="AW154" s="543"/>
      <c r="AX154" s="535"/>
      <c r="AY154" s="540"/>
      <c r="AZ154" s="536"/>
    </row>
    <row r="155" spans="1:110" s="5" customFormat="1" ht="49.5" customHeight="1" x14ac:dyDescent="0.25">
      <c r="A155" s="628"/>
      <c r="B155" s="628"/>
      <c r="C155" s="618"/>
      <c r="D155" s="550"/>
      <c r="E155" s="565"/>
      <c r="F155" s="550"/>
      <c r="G155" s="550"/>
      <c r="H155" s="161" t="s">
        <v>32</v>
      </c>
      <c r="I155" s="550"/>
      <c r="J155" s="632"/>
      <c r="K155" s="633"/>
      <c r="L155" s="647"/>
      <c r="M155" s="635"/>
      <c r="N155" s="283"/>
      <c r="O155" s="622"/>
      <c r="P155" s="683"/>
      <c r="Q155" s="550"/>
      <c r="R155" s="609"/>
      <c r="S155" s="623"/>
      <c r="T155" s="598"/>
      <c r="U155" s="550"/>
      <c r="V155" s="609"/>
      <c r="W155" s="595"/>
      <c r="X155" s="610"/>
      <c r="Y155" s="592"/>
      <c r="Z155" s="612"/>
      <c r="AA155" s="582"/>
      <c r="AB155" s="99" t="s">
        <v>918</v>
      </c>
      <c r="AC155" s="122"/>
      <c r="AD155" s="122"/>
      <c r="AE155" s="122"/>
      <c r="AF155" s="122"/>
      <c r="AG155" s="122"/>
      <c r="AH155" s="122"/>
      <c r="AI155" s="592"/>
      <c r="AJ155" s="592"/>
      <c r="AK155" s="591"/>
      <c r="AL155" s="75"/>
      <c r="AM155" s="98"/>
      <c r="AN155" s="563"/>
      <c r="AO155" s="699"/>
      <c r="AP155" s="701"/>
      <c r="AQ155" s="88"/>
      <c r="AR155" s="208" t="s">
        <v>1307</v>
      </c>
      <c r="AS155" s="565"/>
      <c r="AT155" s="566"/>
      <c r="AU155" s="553"/>
      <c r="AV155" s="109"/>
      <c r="AW155" s="115"/>
      <c r="AX155" s="109"/>
      <c r="AY155" s="329"/>
      <c r="AZ155" s="463"/>
    </row>
    <row r="156" spans="1:110" s="5" customFormat="1" ht="104.25" customHeight="1" x14ac:dyDescent="0.25">
      <c r="A156" s="628"/>
      <c r="B156" s="628"/>
      <c r="C156" s="618"/>
      <c r="D156" s="496" t="s">
        <v>31</v>
      </c>
      <c r="E156" s="260">
        <v>0.7</v>
      </c>
      <c r="F156" s="171">
        <v>1</v>
      </c>
      <c r="G156" s="171" t="s">
        <v>30</v>
      </c>
      <c r="H156" s="161" t="s">
        <v>29</v>
      </c>
      <c r="I156" s="550"/>
      <c r="J156" s="402">
        <v>10</v>
      </c>
      <c r="K156" s="182">
        <v>10</v>
      </c>
      <c r="L156" s="294">
        <f t="shared" ref="L156:L163" si="11">K156/J156*100</f>
        <v>100</v>
      </c>
      <c r="M156" s="635">
        <v>118672500</v>
      </c>
      <c r="N156" s="635">
        <v>111200000</v>
      </c>
      <c r="O156" s="622">
        <f>N156/M156</f>
        <v>0.93703258969011349</v>
      </c>
      <c r="P156" s="192" t="s">
        <v>769</v>
      </c>
      <c r="Q156" s="171">
        <v>0.28999999999999998</v>
      </c>
      <c r="R156" s="19">
        <v>0.2</v>
      </c>
      <c r="S156" s="310">
        <f>R156/Q156*1</f>
        <v>0.68965517241379315</v>
      </c>
      <c r="T156" s="160" t="s">
        <v>520</v>
      </c>
      <c r="U156" s="171">
        <v>0.3</v>
      </c>
      <c r="V156" s="19">
        <v>0.25</v>
      </c>
      <c r="W156" s="157">
        <v>0.7</v>
      </c>
      <c r="X156" s="167" t="s">
        <v>628</v>
      </c>
      <c r="Y156" s="163">
        <v>0.4</v>
      </c>
      <c r="Z156" s="170">
        <v>0.4</v>
      </c>
      <c r="AA156" s="153">
        <v>60</v>
      </c>
      <c r="AB156" s="99" t="s">
        <v>919</v>
      </c>
      <c r="AC156" s="123" t="s">
        <v>1366</v>
      </c>
      <c r="AD156" s="138" t="s">
        <v>1447</v>
      </c>
      <c r="AE156" s="127" t="s">
        <v>1375</v>
      </c>
      <c r="AF156" s="125" t="s">
        <v>1515</v>
      </c>
      <c r="AG156" s="125" t="s">
        <v>1516</v>
      </c>
      <c r="AH156" s="127">
        <v>1</v>
      </c>
      <c r="AI156" s="163">
        <v>0.5</v>
      </c>
      <c r="AJ156" s="196">
        <v>0.5</v>
      </c>
      <c r="AK156" s="156">
        <v>100</v>
      </c>
      <c r="AL156" s="74" t="s">
        <v>1104</v>
      </c>
      <c r="AM156" s="98" t="s">
        <v>1060</v>
      </c>
      <c r="AN156" s="200">
        <v>0.6</v>
      </c>
      <c r="AO156" s="205">
        <v>0.6</v>
      </c>
      <c r="AP156" s="206">
        <v>60</v>
      </c>
      <c r="AQ156" s="208"/>
      <c r="AR156" s="208" t="s">
        <v>1308</v>
      </c>
      <c r="AS156" s="260">
        <v>0.7</v>
      </c>
      <c r="AT156" s="504">
        <v>0.7</v>
      </c>
      <c r="AU156" s="150">
        <v>100</v>
      </c>
      <c r="AV156" s="148" t="s">
        <v>1534</v>
      </c>
      <c r="AW156" s="152">
        <v>0</v>
      </c>
      <c r="AX156" s="109">
        <v>0</v>
      </c>
      <c r="AY156" s="499" t="s">
        <v>1691</v>
      </c>
      <c r="AZ156" s="463">
        <v>100</v>
      </c>
    </row>
    <row r="157" spans="1:110" s="5" customFormat="1" ht="92.25" customHeight="1" x14ac:dyDescent="0.25">
      <c r="A157" s="628"/>
      <c r="B157" s="628"/>
      <c r="C157" s="618"/>
      <c r="D157" s="187" t="s">
        <v>28</v>
      </c>
      <c r="E157" s="244">
        <v>0.5</v>
      </c>
      <c r="F157" s="171">
        <v>0.7</v>
      </c>
      <c r="G157" s="171" t="s">
        <v>27</v>
      </c>
      <c r="H157" s="161" t="s">
        <v>26</v>
      </c>
      <c r="I157" s="550"/>
      <c r="J157" s="402">
        <v>6</v>
      </c>
      <c r="K157" s="182">
        <v>0</v>
      </c>
      <c r="L157" s="294">
        <f t="shared" si="11"/>
        <v>0</v>
      </c>
      <c r="M157" s="635"/>
      <c r="N157" s="635"/>
      <c r="O157" s="622"/>
      <c r="P157" s="192" t="s">
        <v>487</v>
      </c>
      <c r="Q157" s="171">
        <v>0.16</v>
      </c>
      <c r="R157" s="159">
        <v>0.1</v>
      </c>
      <c r="S157" s="315">
        <f>R157/Q157*1</f>
        <v>0.625</v>
      </c>
      <c r="T157" s="527" t="s">
        <v>525</v>
      </c>
      <c r="U157" s="171">
        <v>0.16</v>
      </c>
      <c r="V157" s="159">
        <v>0.1</v>
      </c>
      <c r="W157" s="157">
        <v>0.2</v>
      </c>
      <c r="X157" s="167"/>
      <c r="Y157" s="163">
        <v>0.7</v>
      </c>
      <c r="Z157" s="170">
        <v>0.25</v>
      </c>
      <c r="AA157" s="153">
        <v>55</v>
      </c>
      <c r="AB157" s="99" t="s">
        <v>920</v>
      </c>
      <c r="AC157" s="123" t="s">
        <v>1366</v>
      </c>
      <c r="AD157" s="138" t="s">
        <v>1447</v>
      </c>
      <c r="AE157" s="127" t="s">
        <v>1375</v>
      </c>
      <c r="AF157" s="125" t="s">
        <v>1448</v>
      </c>
      <c r="AG157" s="125" t="s">
        <v>1449</v>
      </c>
      <c r="AH157" s="127">
        <v>1</v>
      </c>
      <c r="AI157" s="163">
        <v>0.34</v>
      </c>
      <c r="AJ157" s="196">
        <v>0.34</v>
      </c>
      <c r="AK157" s="156">
        <v>68</v>
      </c>
      <c r="AL157" s="75"/>
      <c r="AM157" s="98" t="s">
        <v>1061</v>
      </c>
      <c r="AN157" s="200">
        <v>0.45</v>
      </c>
      <c r="AO157" s="205">
        <v>0.45</v>
      </c>
      <c r="AP157" s="206">
        <v>45</v>
      </c>
      <c r="AQ157" s="88"/>
      <c r="AR157" s="208" t="s">
        <v>1309</v>
      </c>
      <c r="AS157" s="200">
        <v>0.5</v>
      </c>
      <c r="AT157" s="323"/>
      <c r="AU157" s="150"/>
      <c r="AV157" s="109"/>
      <c r="AW157" s="115"/>
      <c r="AX157" s="109"/>
      <c r="AY157" s="525" t="s">
        <v>1803</v>
      </c>
      <c r="AZ157" s="463">
        <v>40</v>
      </c>
      <c r="BC157" s="523"/>
    </row>
    <row r="158" spans="1:110" s="3" customFormat="1" ht="107.25" customHeight="1" x14ac:dyDescent="0.25">
      <c r="A158" s="628"/>
      <c r="B158" s="628" t="s">
        <v>8</v>
      </c>
      <c r="C158" s="177" t="s">
        <v>25</v>
      </c>
      <c r="D158" s="496" t="s">
        <v>24</v>
      </c>
      <c r="E158" s="385">
        <v>0.16</v>
      </c>
      <c r="F158" s="171">
        <v>0.2</v>
      </c>
      <c r="G158" s="171" t="s">
        <v>23</v>
      </c>
      <c r="H158" s="161" t="s">
        <v>22</v>
      </c>
      <c r="I158" s="171" t="s">
        <v>21</v>
      </c>
      <c r="J158" s="402">
        <v>2</v>
      </c>
      <c r="K158" s="182">
        <v>2</v>
      </c>
      <c r="L158" s="294">
        <f t="shared" si="11"/>
        <v>100</v>
      </c>
      <c r="M158" s="635"/>
      <c r="N158" s="635"/>
      <c r="O158" s="622"/>
      <c r="P158" s="192" t="s">
        <v>770</v>
      </c>
      <c r="Q158" s="171">
        <v>0.04</v>
      </c>
      <c r="R158" s="166">
        <v>0.04</v>
      </c>
      <c r="S158" s="310">
        <f>R158/Q158</f>
        <v>1</v>
      </c>
      <c r="T158" s="160" t="s">
        <v>526</v>
      </c>
      <c r="U158" s="171">
        <v>0.06</v>
      </c>
      <c r="V158" s="166">
        <v>0.06</v>
      </c>
      <c r="W158" s="157">
        <v>0.65</v>
      </c>
      <c r="X158" s="167" t="s">
        <v>676</v>
      </c>
      <c r="Y158" s="163">
        <v>0.08</v>
      </c>
      <c r="Z158" s="170">
        <v>0.08</v>
      </c>
      <c r="AA158" s="153">
        <v>100</v>
      </c>
      <c r="AB158" s="99" t="s">
        <v>921</v>
      </c>
      <c r="AC158" s="123" t="s">
        <v>1366</v>
      </c>
      <c r="AD158" s="123" t="s">
        <v>1517</v>
      </c>
      <c r="AE158" s="127" t="s">
        <v>1518</v>
      </c>
      <c r="AF158" s="125" t="s">
        <v>1519</v>
      </c>
      <c r="AG158" s="125" t="s">
        <v>1520</v>
      </c>
      <c r="AH158" s="127" t="s">
        <v>1521</v>
      </c>
      <c r="AI158" s="163">
        <v>0.1</v>
      </c>
      <c r="AJ158" s="196">
        <v>0.1</v>
      </c>
      <c r="AK158" s="156">
        <v>100</v>
      </c>
      <c r="AL158" s="74" t="s">
        <v>1105</v>
      </c>
      <c r="AM158" s="98" t="s">
        <v>1062</v>
      </c>
      <c r="AN158" s="200">
        <v>0.12</v>
      </c>
      <c r="AO158" s="205">
        <v>0.12</v>
      </c>
      <c r="AP158" s="206">
        <v>65</v>
      </c>
      <c r="AQ158" s="208"/>
      <c r="AR158" s="208" t="s">
        <v>1310</v>
      </c>
      <c r="AS158" s="384">
        <v>0.16</v>
      </c>
      <c r="AT158" s="323">
        <v>0.1</v>
      </c>
      <c r="AU158" s="150">
        <v>62</v>
      </c>
      <c r="AV158" s="119"/>
      <c r="AW158" s="120"/>
      <c r="AX158" s="174"/>
      <c r="AY158" s="328" t="s">
        <v>1692</v>
      </c>
      <c r="AZ158" s="429">
        <v>10</v>
      </c>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row>
    <row r="159" spans="1:110" s="3" customFormat="1" ht="116.25" customHeight="1" x14ac:dyDescent="0.25">
      <c r="A159" s="628"/>
      <c r="B159" s="628"/>
      <c r="C159" s="177" t="s">
        <v>20</v>
      </c>
      <c r="D159" s="496" t="s">
        <v>19</v>
      </c>
      <c r="E159" s="244">
        <v>1</v>
      </c>
      <c r="F159" s="171">
        <v>1</v>
      </c>
      <c r="G159" s="171" t="s">
        <v>18</v>
      </c>
      <c r="H159" s="493" t="s">
        <v>17</v>
      </c>
      <c r="I159" s="171" t="s">
        <v>16</v>
      </c>
      <c r="J159" s="402">
        <v>100</v>
      </c>
      <c r="K159" s="182">
        <v>100</v>
      </c>
      <c r="L159" s="294">
        <f t="shared" si="11"/>
        <v>100</v>
      </c>
      <c r="M159" s="635"/>
      <c r="N159" s="635"/>
      <c r="O159" s="622"/>
      <c r="P159" s="192" t="s">
        <v>771</v>
      </c>
      <c r="Q159" s="171">
        <v>1</v>
      </c>
      <c r="R159" s="17">
        <v>0.5</v>
      </c>
      <c r="S159" s="318">
        <f>R159/Q159</f>
        <v>0.5</v>
      </c>
      <c r="T159" s="160" t="s">
        <v>539</v>
      </c>
      <c r="U159" s="171">
        <v>1</v>
      </c>
      <c r="V159" s="17">
        <v>0.5</v>
      </c>
      <c r="W159" s="157">
        <v>0.71</v>
      </c>
      <c r="X159" s="167"/>
      <c r="Y159" s="163">
        <v>1</v>
      </c>
      <c r="Z159" s="170">
        <v>1</v>
      </c>
      <c r="AA159" s="153">
        <v>65</v>
      </c>
      <c r="AB159" s="101" t="s">
        <v>922</v>
      </c>
      <c r="AC159" s="123" t="s">
        <v>1366</v>
      </c>
      <c r="AD159" s="123" t="s">
        <v>1524</v>
      </c>
      <c r="AE159" s="127">
        <v>3205002</v>
      </c>
      <c r="AF159" s="125" t="s">
        <v>1525</v>
      </c>
      <c r="AG159" s="125" t="s">
        <v>1526</v>
      </c>
      <c r="AH159" s="127" t="s">
        <v>1527</v>
      </c>
      <c r="AI159" s="163">
        <v>1</v>
      </c>
      <c r="AJ159" s="196">
        <v>1</v>
      </c>
      <c r="AK159" s="156">
        <v>60</v>
      </c>
      <c r="AL159" s="75"/>
      <c r="AM159" s="98" t="s">
        <v>1063</v>
      </c>
      <c r="AN159" s="200">
        <v>1</v>
      </c>
      <c r="AO159" s="205">
        <v>1</v>
      </c>
      <c r="AP159" s="206">
        <v>40</v>
      </c>
      <c r="AQ159" s="88"/>
      <c r="AR159" s="208" t="s">
        <v>1311</v>
      </c>
      <c r="AS159" s="200">
        <v>1</v>
      </c>
      <c r="AT159" s="323">
        <v>100</v>
      </c>
      <c r="AU159" s="150">
        <v>100</v>
      </c>
      <c r="AV159" s="174"/>
      <c r="AW159" s="115"/>
      <c r="AX159" s="174"/>
      <c r="AY159" s="334" t="s">
        <v>1677</v>
      </c>
      <c r="AZ159" s="429">
        <v>100</v>
      </c>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row>
    <row r="160" spans="1:110" s="3" customFormat="1" ht="126" customHeight="1" x14ac:dyDescent="0.25">
      <c r="A160" s="628"/>
      <c r="B160" s="628"/>
      <c r="C160" s="628" t="s">
        <v>8</v>
      </c>
      <c r="D160" s="496" t="s">
        <v>1597</v>
      </c>
      <c r="E160" s="243">
        <v>1</v>
      </c>
      <c r="F160" s="161">
        <v>1</v>
      </c>
      <c r="G160" s="161" t="s">
        <v>15</v>
      </c>
      <c r="H160" s="161" t="s">
        <v>14</v>
      </c>
      <c r="I160" s="599" t="s">
        <v>13</v>
      </c>
      <c r="J160" s="402">
        <v>1</v>
      </c>
      <c r="K160" s="182">
        <v>1</v>
      </c>
      <c r="L160" s="294">
        <f t="shared" si="11"/>
        <v>100</v>
      </c>
      <c r="M160" s="635"/>
      <c r="N160" s="635"/>
      <c r="O160" s="622"/>
      <c r="P160" s="192" t="s">
        <v>772</v>
      </c>
      <c r="Q160" s="161">
        <v>1</v>
      </c>
      <c r="R160" s="173">
        <v>1</v>
      </c>
      <c r="S160" s="310">
        <v>1</v>
      </c>
      <c r="T160" s="160" t="s">
        <v>490</v>
      </c>
      <c r="U160" s="161">
        <v>1</v>
      </c>
      <c r="V160" s="173">
        <v>1</v>
      </c>
      <c r="W160" s="157">
        <v>0.7</v>
      </c>
      <c r="X160" s="167"/>
      <c r="Y160" s="164">
        <v>1</v>
      </c>
      <c r="Z160" s="162">
        <v>1</v>
      </c>
      <c r="AA160" s="153">
        <v>45</v>
      </c>
      <c r="AB160" s="104"/>
      <c r="AC160" s="123" t="s">
        <v>1366</v>
      </c>
      <c r="AD160" s="123" t="s">
        <v>1393</v>
      </c>
      <c r="AE160" s="127">
        <v>2301012</v>
      </c>
      <c r="AF160" s="123" t="s">
        <v>1522</v>
      </c>
      <c r="AG160" s="123" t="s">
        <v>1523</v>
      </c>
      <c r="AH160" s="127">
        <v>43</v>
      </c>
      <c r="AI160" s="164">
        <v>1</v>
      </c>
      <c r="AJ160" s="155">
        <v>1</v>
      </c>
      <c r="AK160" s="156">
        <v>65</v>
      </c>
      <c r="AL160" s="75"/>
      <c r="AM160" s="98" t="s">
        <v>1064</v>
      </c>
      <c r="AN160" s="201">
        <v>1</v>
      </c>
      <c r="AO160" s="205" t="s">
        <v>1154</v>
      </c>
      <c r="AP160" s="206">
        <v>65</v>
      </c>
      <c r="AQ160" s="88"/>
      <c r="AR160" s="208" t="s">
        <v>1312</v>
      </c>
      <c r="AS160" s="201">
        <v>1</v>
      </c>
      <c r="AT160" s="370">
        <v>1</v>
      </c>
      <c r="AU160" s="150">
        <v>100</v>
      </c>
      <c r="AV160" s="118"/>
      <c r="AW160" s="152"/>
      <c r="AX160" s="174"/>
      <c r="AY160" s="288" t="s">
        <v>1765</v>
      </c>
      <c r="AZ160" s="429">
        <v>100</v>
      </c>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row>
    <row r="161" spans="1:357" s="3" customFormat="1" ht="96.75" customHeight="1" x14ac:dyDescent="0.25">
      <c r="A161" s="628"/>
      <c r="B161" s="628"/>
      <c r="C161" s="618"/>
      <c r="D161" s="500" t="s">
        <v>12</v>
      </c>
      <c r="E161" s="243">
        <v>13</v>
      </c>
      <c r="F161" s="161">
        <v>13</v>
      </c>
      <c r="G161" s="161" t="s">
        <v>11</v>
      </c>
      <c r="H161" s="161" t="s">
        <v>10</v>
      </c>
      <c r="I161" s="599"/>
      <c r="J161" s="402">
        <v>2</v>
      </c>
      <c r="K161" s="182">
        <v>2</v>
      </c>
      <c r="L161" s="294">
        <f t="shared" si="11"/>
        <v>100</v>
      </c>
      <c r="M161" s="635"/>
      <c r="N161" s="635"/>
      <c r="O161" s="622"/>
      <c r="P161" s="192" t="s">
        <v>773</v>
      </c>
      <c r="Q161" s="161">
        <v>4</v>
      </c>
      <c r="R161" s="173">
        <v>1</v>
      </c>
      <c r="S161" s="308">
        <f>R161/Q161*1</f>
        <v>0.25</v>
      </c>
      <c r="T161" s="520" t="s">
        <v>564</v>
      </c>
      <c r="U161" s="161">
        <v>6</v>
      </c>
      <c r="V161" s="173">
        <v>1</v>
      </c>
      <c r="W161" s="157">
        <v>0.5</v>
      </c>
      <c r="X161" s="167" t="s">
        <v>677</v>
      </c>
      <c r="Y161" s="164">
        <v>10</v>
      </c>
      <c r="Z161" s="162">
        <v>8</v>
      </c>
      <c r="AA161" s="153">
        <v>45</v>
      </c>
      <c r="AB161" s="104"/>
      <c r="AC161" s="123"/>
      <c r="AD161" s="123"/>
      <c r="AE161" s="127"/>
      <c r="AF161" s="123"/>
      <c r="AG161" s="123"/>
      <c r="AH161" s="127"/>
      <c r="AI161" s="164">
        <v>10</v>
      </c>
      <c r="AJ161" s="155">
        <v>10</v>
      </c>
      <c r="AK161" s="156">
        <v>67</v>
      </c>
      <c r="AL161" s="75"/>
      <c r="AM161" s="98" t="s">
        <v>1065</v>
      </c>
      <c r="AN161" s="201">
        <v>12</v>
      </c>
      <c r="AO161" s="205" t="s">
        <v>1155</v>
      </c>
      <c r="AP161" s="206">
        <v>50</v>
      </c>
      <c r="AQ161" s="88"/>
      <c r="AR161" s="208" t="s">
        <v>1313</v>
      </c>
      <c r="AS161" s="201">
        <v>13</v>
      </c>
      <c r="AT161" s="323">
        <v>13</v>
      </c>
      <c r="AU161" s="150">
        <v>100</v>
      </c>
      <c r="AV161" s="277" t="s">
        <v>1355</v>
      </c>
      <c r="AW161" s="152" t="s">
        <v>1338</v>
      </c>
      <c r="AX161" s="174"/>
      <c r="AY161" s="530" t="s">
        <v>1811</v>
      </c>
      <c r="AZ161" s="429">
        <v>100</v>
      </c>
      <c r="BA161" s="2"/>
      <c r="BB161" s="2"/>
      <c r="BC161" s="523"/>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row>
    <row r="162" spans="1:357" s="3" customFormat="1" ht="73.900000000000006" customHeight="1" x14ac:dyDescent="0.25">
      <c r="A162" s="628"/>
      <c r="B162" s="628" t="s">
        <v>8</v>
      </c>
      <c r="C162" s="618"/>
      <c r="D162" s="496" t="s">
        <v>7</v>
      </c>
      <c r="E162" s="243">
        <v>1</v>
      </c>
      <c r="F162" s="161">
        <v>1</v>
      </c>
      <c r="G162" s="161" t="s">
        <v>6</v>
      </c>
      <c r="H162" s="161" t="s">
        <v>5</v>
      </c>
      <c r="I162" s="599"/>
      <c r="J162" s="402">
        <v>1</v>
      </c>
      <c r="K162" s="182">
        <v>1</v>
      </c>
      <c r="L162" s="294">
        <f t="shared" si="11"/>
        <v>100</v>
      </c>
      <c r="M162" s="60"/>
      <c r="N162" s="60"/>
      <c r="O162" s="291"/>
      <c r="P162" s="192" t="s">
        <v>774</v>
      </c>
      <c r="Q162" s="161">
        <v>1</v>
      </c>
      <c r="R162" s="20" t="s">
        <v>514</v>
      </c>
      <c r="S162" s="318">
        <v>0.5</v>
      </c>
      <c r="T162" s="160" t="s">
        <v>491</v>
      </c>
      <c r="U162" s="161">
        <v>1</v>
      </c>
      <c r="V162" s="20" t="s">
        <v>514</v>
      </c>
      <c r="W162" s="157">
        <v>0.39</v>
      </c>
      <c r="X162" s="167"/>
      <c r="Y162" s="164">
        <v>1</v>
      </c>
      <c r="Z162" s="162">
        <v>1</v>
      </c>
      <c r="AA162" s="153">
        <v>1</v>
      </c>
      <c r="AB162" s="104"/>
      <c r="AC162" s="123"/>
      <c r="AD162" s="135"/>
      <c r="AE162" s="127"/>
      <c r="AF162" s="136"/>
      <c r="AG162" s="136"/>
      <c r="AH162" s="127"/>
      <c r="AI162" s="164">
        <v>1</v>
      </c>
      <c r="AJ162" s="155">
        <v>0</v>
      </c>
      <c r="AK162" s="156">
        <v>40</v>
      </c>
      <c r="AL162" s="75"/>
      <c r="AM162" s="98" t="s">
        <v>1066</v>
      </c>
      <c r="AN162" s="201">
        <v>1</v>
      </c>
      <c r="AO162" s="386">
        <v>1</v>
      </c>
      <c r="AP162" s="206">
        <v>10</v>
      </c>
      <c r="AQ162" s="88"/>
      <c r="AR162" s="208" t="s">
        <v>1314</v>
      </c>
      <c r="AS162" s="201">
        <v>1</v>
      </c>
      <c r="AT162" s="323">
        <v>0</v>
      </c>
      <c r="AU162" s="150">
        <v>0</v>
      </c>
      <c r="AV162" s="174"/>
      <c r="AW162" s="287"/>
      <c r="AX162" s="174"/>
      <c r="AY162" s="525" t="s">
        <v>1809</v>
      </c>
      <c r="AZ162" s="429">
        <v>30</v>
      </c>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row>
    <row r="163" spans="1:357" s="3" customFormat="1" ht="79.5" customHeight="1" x14ac:dyDescent="0.25">
      <c r="A163" s="628"/>
      <c r="B163" s="628"/>
      <c r="C163" s="177" t="s">
        <v>4</v>
      </c>
      <c r="D163" s="496" t="s">
        <v>3</v>
      </c>
      <c r="E163" s="243">
        <v>1</v>
      </c>
      <c r="F163" s="161">
        <v>1</v>
      </c>
      <c r="G163" s="161" t="s">
        <v>2</v>
      </c>
      <c r="H163" s="161" t="s">
        <v>1</v>
      </c>
      <c r="I163" s="161" t="s">
        <v>0</v>
      </c>
      <c r="J163" s="402">
        <v>1</v>
      </c>
      <c r="K163" s="182">
        <v>0</v>
      </c>
      <c r="L163" s="294">
        <f t="shared" si="11"/>
        <v>0</v>
      </c>
      <c r="M163" s="60"/>
      <c r="N163" s="60"/>
      <c r="O163" s="291"/>
      <c r="P163" s="192" t="s">
        <v>487</v>
      </c>
      <c r="Q163" s="161">
        <v>1</v>
      </c>
      <c r="R163" s="112">
        <v>0.5</v>
      </c>
      <c r="S163" s="318">
        <v>0.5</v>
      </c>
      <c r="T163" s="160" t="s">
        <v>492</v>
      </c>
      <c r="U163" s="161">
        <v>1</v>
      </c>
      <c r="V163" s="112">
        <v>0.5</v>
      </c>
      <c r="W163" s="157">
        <v>0.5</v>
      </c>
      <c r="X163" s="167" t="s">
        <v>678</v>
      </c>
      <c r="Y163" s="164">
        <v>1</v>
      </c>
      <c r="Z163" s="162">
        <v>1</v>
      </c>
      <c r="AA163" s="153">
        <v>40</v>
      </c>
      <c r="AB163" s="491" t="s">
        <v>923</v>
      </c>
      <c r="AC163" s="123"/>
      <c r="AD163" s="123"/>
      <c r="AE163" s="127"/>
      <c r="AF163" s="123"/>
      <c r="AG163" s="123"/>
      <c r="AH163" s="127"/>
      <c r="AI163" s="164">
        <v>1</v>
      </c>
      <c r="AJ163" s="155">
        <v>0</v>
      </c>
      <c r="AK163" s="156">
        <v>20</v>
      </c>
      <c r="AL163" s="75"/>
      <c r="AM163" s="98"/>
      <c r="AN163" s="201">
        <v>1</v>
      </c>
      <c r="AO163" s="386">
        <v>1</v>
      </c>
      <c r="AP163" s="206">
        <v>20</v>
      </c>
      <c r="AQ163" s="88"/>
      <c r="AR163" s="208"/>
      <c r="AS163" s="201">
        <v>1</v>
      </c>
      <c r="AT163" s="323">
        <v>0</v>
      </c>
      <c r="AU163" s="150">
        <v>0</v>
      </c>
      <c r="AV163" s="174"/>
      <c r="AW163" s="115"/>
      <c r="AX163" s="174"/>
      <c r="AY163" s="328" t="s">
        <v>1598</v>
      </c>
      <c r="AZ163" s="429">
        <v>25</v>
      </c>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row>
    <row r="164" spans="1:357" s="5" customFormat="1" ht="15.75" x14ac:dyDescent="0.25">
      <c r="C164" s="1"/>
      <c r="D164" s="1"/>
      <c r="E164" s="149"/>
      <c r="F164" s="1"/>
      <c r="G164" s="1"/>
      <c r="H164" s="1"/>
      <c r="I164" s="1"/>
      <c r="J164" s="289"/>
      <c r="K164" s="149"/>
      <c r="L164" s="289"/>
      <c r="M164" s="149"/>
      <c r="N164" s="149"/>
      <c r="O164" s="292"/>
      <c r="P164" s="149"/>
      <c r="Q164" s="247"/>
      <c r="R164" s="247"/>
      <c r="S164" s="319"/>
      <c r="T164" s="248"/>
      <c r="U164" s="247"/>
      <c r="V164" s="247"/>
      <c r="W164" s="247"/>
      <c r="X164" s="248"/>
      <c r="Y164" s="249"/>
      <c r="Z164" s="247"/>
      <c r="AA164" s="247"/>
      <c r="AB164" s="247"/>
      <c r="AC164" s="250"/>
      <c r="AD164" s="250"/>
      <c r="AE164" s="251"/>
      <c r="AF164" s="250"/>
      <c r="AG164" s="250"/>
      <c r="AH164" s="251"/>
      <c r="AI164" s="249"/>
      <c r="AJ164" s="252"/>
      <c r="AK164" s="247"/>
      <c r="AL164" s="253"/>
      <c r="AM164" s="254"/>
      <c r="AN164" s="255"/>
      <c r="AO164" s="247"/>
      <c r="AP164" s="247"/>
      <c r="AQ164" s="247"/>
      <c r="AR164" s="247"/>
      <c r="AS164" s="247"/>
      <c r="AT164" s="373"/>
      <c r="AU164" s="247"/>
      <c r="AV164" s="247"/>
      <c r="AW164" s="247"/>
      <c r="AX164" s="247"/>
      <c r="AY164" s="325"/>
      <c r="AZ164" s="373"/>
      <c r="BA164" s="1"/>
      <c r="BB164" s="1"/>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row>
    <row r="165" spans="1:357" s="5" customFormat="1" x14ac:dyDescent="0.25">
      <c r="C165" s="1"/>
      <c r="D165" s="1"/>
      <c r="E165" s="1"/>
      <c r="F165" s="1"/>
      <c r="G165" s="1"/>
      <c r="H165" s="1"/>
      <c r="I165" s="1"/>
      <c r="J165" s="302"/>
      <c r="K165" s="2"/>
      <c r="L165" s="302"/>
      <c r="M165" s="2"/>
      <c r="N165" s="2"/>
      <c r="O165" s="2"/>
      <c r="P165" s="2"/>
      <c r="Q165" s="1"/>
      <c r="R165" s="1"/>
      <c r="S165" s="320"/>
      <c r="T165" s="49"/>
      <c r="U165" s="1"/>
      <c r="V165" s="1"/>
      <c r="W165" s="1"/>
      <c r="X165" s="49"/>
      <c r="Y165" s="1"/>
      <c r="Z165" s="1"/>
      <c r="AA165" s="1"/>
      <c r="AB165" s="1"/>
      <c r="AC165" s="122"/>
      <c r="AD165" s="122"/>
      <c r="AE165" s="122"/>
      <c r="AF165" s="122"/>
      <c r="AG165" s="122"/>
      <c r="AH165" s="122"/>
      <c r="AI165" s="1"/>
      <c r="AJ165" s="1"/>
      <c r="AK165" s="1"/>
      <c r="AL165" s="1"/>
      <c r="AM165" s="1"/>
      <c r="AN165" s="1"/>
      <c r="AO165" s="1"/>
      <c r="AP165" s="1"/>
      <c r="AQ165" s="1"/>
      <c r="AR165" s="1"/>
      <c r="AS165" s="1"/>
      <c r="AT165" s="374"/>
      <c r="AU165" s="1"/>
      <c r="AV165" s="1"/>
      <c r="AW165" s="1"/>
      <c r="AX165" s="1"/>
      <c r="AY165" s="326"/>
      <c r="AZ165" s="374"/>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row>
    <row r="166" spans="1:357" s="5" customFormat="1" x14ac:dyDescent="0.25">
      <c r="C166" s="1"/>
      <c r="D166" s="1"/>
      <c r="E166" s="1"/>
      <c r="F166" s="1"/>
      <c r="G166" s="1"/>
      <c r="H166" s="1"/>
      <c r="I166" s="1"/>
      <c r="J166" s="302"/>
      <c r="K166" s="2"/>
      <c r="L166" s="302"/>
      <c r="M166" s="2"/>
      <c r="N166" s="2"/>
      <c r="O166" s="2"/>
      <c r="P166" s="2"/>
      <c r="Q166" s="1"/>
      <c r="R166" s="1"/>
      <c r="S166" s="320"/>
      <c r="T166" s="49"/>
      <c r="U166" s="1"/>
      <c r="V166" s="1"/>
      <c r="W166" s="1"/>
      <c r="X166" s="49"/>
      <c r="Y166" s="1"/>
      <c r="Z166" s="1"/>
      <c r="AA166" s="1"/>
      <c r="AB166" s="1"/>
      <c r="AC166" s="122"/>
      <c r="AD166" s="122"/>
      <c r="AE166" s="122"/>
      <c r="AF166" s="122"/>
      <c r="AG166" s="122"/>
      <c r="AH166" s="122"/>
      <c r="AI166" s="1"/>
      <c r="AJ166" s="1"/>
      <c r="AK166" s="1"/>
      <c r="AL166" s="1"/>
      <c r="AM166" s="1"/>
      <c r="AN166" s="1"/>
      <c r="AO166" s="1"/>
      <c r="AP166" s="1"/>
      <c r="AQ166" s="1"/>
      <c r="AR166" s="1"/>
      <c r="AS166" s="1"/>
      <c r="AT166" s="374"/>
      <c r="AU166" s="1"/>
      <c r="AV166" s="1"/>
      <c r="AW166" s="1"/>
      <c r="AX166" s="1"/>
      <c r="AY166" s="326"/>
      <c r="AZ166" s="374"/>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row>
    <row r="167" spans="1:357" s="5" customFormat="1" x14ac:dyDescent="0.25">
      <c r="C167" s="1"/>
      <c r="D167" s="1"/>
      <c r="E167" s="1"/>
      <c r="F167" s="1"/>
      <c r="G167" s="1"/>
      <c r="H167" s="1"/>
      <c r="I167" s="1"/>
      <c r="J167" s="302"/>
      <c r="K167" s="2"/>
      <c r="L167" s="302"/>
      <c r="M167" s="2"/>
      <c r="N167" s="2"/>
      <c r="O167" s="2"/>
      <c r="P167" s="2"/>
      <c r="Q167" s="1"/>
      <c r="R167" s="1"/>
      <c r="S167" s="320"/>
      <c r="T167" s="49"/>
      <c r="U167" s="1"/>
      <c r="V167" s="1"/>
      <c r="W167" s="1"/>
      <c r="X167" s="49"/>
      <c r="Y167" s="1"/>
      <c r="Z167" s="1"/>
      <c r="AA167" s="1"/>
      <c r="AB167" s="1"/>
      <c r="AC167" s="122"/>
      <c r="AD167" s="122"/>
      <c r="AE167" s="122"/>
      <c r="AF167" s="122"/>
      <c r="AG167" s="122"/>
      <c r="AH167" s="122"/>
      <c r="AI167" s="1"/>
      <c r="AJ167" s="1"/>
      <c r="AK167" s="1"/>
      <c r="AL167" s="1"/>
      <c r="AM167" s="1"/>
      <c r="AN167" s="1"/>
      <c r="AO167" s="1"/>
      <c r="AP167" s="1"/>
      <c r="AQ167" s="1"/>
      <c r="AR167" s="1"/>
      <c r="AS167" s="1"/>
      <c r="AT167" s="374"/>
      <c r="AU167" s="1"/>
      <c r="AV167" s="1"/>
      <c r="AW167" s="1"/>
      <c r="AX167" s="1"/>
      <c r="AY167" s="326"/>
      <c r="AZ167" s="374"/>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row>
    <row r="168" spans="1:357" s="5" customFormat="1" x14ac:dyDescent="0.25">
      <c r="C168" s="1"/>
      <c r="D168" s="1"/>
      <c r="E168" s="1"/>
      <c r="F168" s="1"/>
      <c r="G168" s="1"/>
      <c r="H168" s="1"/>
      <c r="I168" s="1"/>
      <c r="J168" s="302"/>
      <c r="K168" s="2"/>
      <c r="L168" s="302"/>
      <c r="M168" s="2"/>
      <c r="N168" s="2"/>
      <c r="O168" s="2"/>
      <c r="P168" s="2"/>
      <c r="Q168" s="1"/>
      <c r="R168" s="1"/>
      <c r="S168" s="320"/>
      <c r="T168" s="49"/>
      <c r="U168" s="1"/>
      <c r="V168" s="1"/>
      <c r="W168" s="1"/>
      <c r="X168" s="49"/>
      <c r="Y168" s="1"/>
      <c r="Z168" s="1"/>
      <c r="AA168" s="1"/>
      <c r="AB168" s="1"/>
      <c r="AC168" s="1"/>
      <c r="AD168" s="1"/>
      <c r="AE168" s="1"/>
      <c r="AF168" s="1"/>
      <c r="AG168" s="1"/>
      <c r="AH168" s="1"/>
      <c r="AI168" s="1"/>
      <c r="AJ168" s="1"/>
      <c r="AK168" s="1"/>
      <c r="AL168" s="1"/>
      <c r="AM168" s="1"/>
      <c r="AN168" s="1"/>
      <c r="AO168" s="1"/>
      <c r="AP168" s="1"/>
      <c r="AQ168" s="1"/>
      <c r="AR168" s="1"/>
      <c r="AS168" s="1"/>
      <c r="AT168" s="374"/>
      <c r="AU168" s="1"/>
      <c r="AV168" s="1"/>
      <c r="AW168" s="1"/>
      <c r="AX168" s="1"/>
      <c r="AY168" s="326"/>
      <c r="AZ168" s="374"/>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row>
    <row r="169" spans="1:357" s="5" customFormat="1" x14ac:dyDescent="0.25">
      <c r="C169" s="1"/>
      <c r="D169" s="1"/>
      <c r="E169" s="1"/>
      <c r="F169" s="1"/>
      <c r="G169" s="1"/>
      <c r="H169" s="1"/>
      <c r="I169" s="1"/>
      <c r="J169" s="302"/>
      <c r="K169" s="2"/>
      <c r="L169" s="302"/>
      <c r="M169" s="2"/>
      <c r="N169" s="2"/>
      <c r="O169" s="2"/>
      <c r="P169" s="2"/>
      <c r="Q169" s="1"/>
      <c r="R169" s="1"/>
      <c r="S169" s="320"/>
      <c r="T169" s="49"/>
      <c r="U169" s="1"/>
      <c r="V169" s="1"/>
      <c r="W169" s="1"/>
      <c r="X169" s="49"/>
      <c r="Y169" s="1"/>
      <c r="Z169" s="1"/>
      <c r="AA169" s="1"/>
      <c r="AB169" s="1"/>
      <c r="AC169" s="1"/>
      <c r="AD169" s="1"/>
      <c r="AE169" s="1"/>
      <c r="AF169" s="1"/>
      <c r="AG169" s="1"/>
      <c r="AH169" s="1"/>
      <c r="AI169" s="1"/>
      <c r="AJ169" s="1"/>
      <c r="AK169" s="1"/>
      <c r="AL169" s="1"/>
      <c r="AM169" s="1"/>
      <c r="AN169" s="1"/>
      <c r="AO169" s="1"/>
      <c r="AP169" s="1"/>
      <c r="AQ169" s="1"/>
      <c r="AR169" s="1"/>
      <c r="AS169" s="1"/>
      <c r="AT169" s="374"/>
      <c r="AU169" s="1"/>
      <c r="AV169" s="1"/>
      <c r="AW169" s="1"/>
      <c r="AX169" s="1"/>
      <c r="AY169" s="326"/>
      <c r="AZ169" s="374"/>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row>
    <row r="170" spans="1:357" s="5" customFormat="1" x14ac:dyDescent="0.25">
      <c r="C170" s="1"/>
      <c r="D170" s="1"/>
      <c r="E170" s="1"/>
      <c r="F170" s="1"/>
      <c r="G170" s="1"/>
      <c r="H170" s="1"/>
      <c r="I170" s="1"/>
      <c r="J170" s="302"/>
      <c r="K170" s="2"/>
      <c r="L170" s="302"/>
      <c r="M170" s="2"/>
      <c r="N170" s="2"/>
      <c r="O170" s="2"/>
      <c r="P170" s="2"/>
      <c r="Q170" s="1"/>
      <c r="R170" s="1"/>
      <c r="S170" s="320"/>
      <c r="T170" s="49"/>
      <c r="U170" s="1"/>
      <c r="V170" s="1"/>
      <c r="W170" s="1"/>
      <c r="X170" s="49"/>
      <c r="Y170" s="1"/>
      <c r="Z170" s="1"/>
      <c r="AA170" s="1"/>
      <c r="AB170" s="1"/>
      <c r="AC170" s="1"/>
      <c r="AD170" s="1"/>
      <c r="AE170" s="1"/>
      <c r="AF170" s="1"/>
      <c r="AG170" s="1"/>
      <c r="AH170" s="1"/>
      <c r="AI170" s="1"/>
      <c r="AJ170" s="1"/>
      <c r="AK170" s="1"/>
      <c r="AL170" s="1"/>
      <c r="AM170" s="1"/>
      <c r="AN170" s="1"/>
      <c r="AO170" s="1"/>
      <c r="AP170" s="1"/>
      <c r="AQ170" s="1"/>
      <c r="AR170" s="1"/>
      <c r="AS170" s="1"/>
      <c r="AT170" s="374"/>
      <c r="AU170" s="1"/>
      <c r="AV170" s="1"/>
      <c r="AW170" s="1"/>
      <c r="AX170" s="1"/>
      <c r="AY170" s="326"/>
      <c r="AZ170" s="374"/>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row>
    <row r="171" spans="1:357" x14ac:dyDescent="0.25">
      <c r="AV171" s="1">
        <v>100</v>
      </c>
    </row>
  </sheetData>
  <autoFilter ref="AZ1:AZ171" xr:uid="{00000000-0009-0000-0000-000000000000}"/>
  <mergeCells count="1197">
    <mergeCell ref="AT5:AT6"/>
    <mergeCell ref="AS5:AS6"/>
    <mergeCell ref="AP5:AP6"/>
    <mergeCell ref="AO5:AO6"/>
    <mergeCell ref="AK5:AK6"/>
    <mergeCell ref="AJ5:AJ6"/>
    <mergeCell ref="AI5:AI6"/>
    <mergeCell ref="W5:W6"/>
    <mergeCell ref="V5:V6"/>
    <mergeCell ref="U5:U6"/>
    <mergeCell ref="S5:S6"/>
    <mergeCell ref="R5:R6"/>
    <mergeCell ref="P5:P6"/>
    <mergeCell ref="I5:I6"/>
    <mergeCell ref="G5:G6"/>
    <mergeCell ref="F5:F6"/>
    <mergeCell ref="E5:E6"/>
    <mergeCell ref="J1:AY1"/>
    <mergeCell ref="AZ110:AZ111"/>
    <mergeCell ref="AZ18:AZ19"/>
    <mergeCell ref="AW105:AW106"/>
    <mergeCell ref="AX105:AX106"/>
    <mergeCell ref="AY105:AY106"/>
    <mergeCell ref="AZ105:AZ106"/>
    <mergeCell ref="AV90:AV92"/>
    <mergeCell ref="AW90:AW92"/>
    <mergeCell ref="AX90:AX92"/>
    <mergeCell ref="AY90:AY92"/>
    <mergeCell ref="AZ90:AZ92"/>
    <mergeCell ref="AV5:AV6"/>
    <mergeCell ref="AW5:AW6"/>
    <mergeCell ref="AX5:AX6"/>
    <mergeCell ref="AZ5:AZ6"/>
    <mergeCell ref="AV12:AV13"/>
    <mergeCell ref="AW12:AW13"/>
    <mergeCell ref="AZ12:AZ13"/>
    <mergeCell ref="AV14:AV16"/>
    <mergeCell ref="AX14:AX16"/>
    <mergeCell ref="AZ14:AZ16"/>
    <mergeCell ref="AV18:AV19"/>
    <mergeCell ref="AV93:AV94"/>
    <mergeCell ref="AX93:AX94"/>
    <mergeCell ref="AY93:AY94"/>
    <mergeCell ref="AZ93:AZ94"/>
    <mergeCell ref="AW93:AW94"/>
    <mergeCell ref="AV95:AV96"/>
    <mergeCell ref="AW95:AW96"/>
    <mergeCell ref="AX95:AX96"/>
    <mergeCell ref="AZ102:AZ103"/>
    <mergeCell ref="AW70:AW71"/>
    <mergeCell ref="AY70:AY71"/>
    <mergeCell ref="AZ70:AZ71"/>
    <mergeCell ref="AY95:AY96"/>
    <mergeCell ref="AZ95:AZ96"/>
    <mergeCell ref="AS93:AS94"/>
    <mergeCell ref="AS95:AS96"/>
    <mergeCell ref="AS105:AS106"/>
    <mergeCell ref="AW72:AW74"/>
    <mergeCell ref="AX72:AX74"/>
    <mergeCell ref="AY72:AY74"/>
    <mergeCell ref="AZ72:AZ74"/>
    <mergeCell ref="AV82:AV85"/>
    <mergeCell ref="AW82:AW85"/>
    <mergeCell ref="AX82:AX85"/>
    <mergeCell ref="AY82:AY85"/>
    <mergeCell ref="AZ82:AZ85"/>
    <mergeCell ref="AV87:AV88"/>
    <mergeCell ref="AW87:AW88"/>
    <mergeCell ref="AX87:AX88"/>
    <mergeCell ref="AY87:AY88"/>
    <mergeCell ref="AZ87:AZ88"/>
    <mergeCell ref="AV79:AV80"/>
    <mergeCell ref="AW79:AW80"/>
    <mergeCell ref="AY79:AY80"/>
    <mergeCell ref="AZ79:AZ80"/>
    <mergeCell ref="AV102:AV104"/>
    <mergeCell ref="AW102:AW104"/>
    <mergeCell ref="AX102:AX104"/>
    <mergeCell ref="AY102:AY104"/>
    <mergeCell ref="AV105:AV106"/>
    <mergeCell ref="AY18:AY19"/>
    <mergeCell ref="AC2:AH2"/>
    <mergeCell ref="AC3:AC4"/>
    <mergeCell ref="AD3:AD4"/>
    <mergeCell ref="AE3:AE4"/>
    <mergeCell ref="AF3:AF4"/>
    <mergeCell ref="AG3:AG4"/>
    <mergeCell ref="AH3:AH4"/>
    <mergeCell ref="AP90:AP92"/>
    <mergeCell ref="AP93:AP94"/>
    <mergeCell ref="AP95:AP96"/>
    <mergeCell ref="AP144:AP145"/>
    <mergeCell ref="AP149:AP151"/>
    <mergeCell ref="AP153:AP155"/>
    <mergeCell ref="AQ15:AQ16"/>
    <mergeCell ref="AQ65:AQ66"/>
    <mergeCell ref="AR15:AR16"/>
    <mergeCell ref="AR65:AR66"/>
    <mergeCell ref="AP102:AP104"/>
    <mergeCell ref="AP105:AP106"/>
    <mergeCell ref="AP110:AP111"/>
    <mergeCell ref="AP115:AP116"/>
    <mergeCell ref="AP118:AP120"/>
    <mergeCell ref="AP122:AP123"/>
    <mergeCell ref="AP124:AP125"/>
    <mergeCell ref="AP127:AP128"/>
    <mergeCell ref="AP139:AP140"/>
    <mergeCell ref="AO90:AO92"/>
    <mergeCell ref="AO93:AO94"/>
    <mergeCell ref="AV72:AV74"/>
    <mergeCell ref="AO95:AO96"/>
    <mergeCell ref="AO102:AO104"/>
    <mergeCell ref="AO110:AO111"/>
    <mergeCell ref="AO115:AO116"/>
    <mergeCell ref="AO118:AO120"/>
    <mergeCell ref="AO122:AO123"/>
    <mergeCell ref="AO124:AO125"/>
    <mergeCell ref="AO127:AO128"/>
    <mergeCell ref="AO139:AO140"/>
    <mergeCell ref="AO144:AO145"/>
    <mergeCell ref="AO149:AO151"/>
    <mergeCell ref="AO153:AO155"/>
    <mergeCell ref="AP12:AP13"/>
    <mergeCell ref="AP14:AP16"/>
    <mergeCell ref="AP18:AP19"/>
    <mergeCell ref="AP25:AP26"/>
    <mergeCell ref="AP38:AP39"/>
    <mergeCell ref="AP41:AP42"/>
    <mergeCell ref="AP48:AP52"/>
    <mergeCell ref="AP53:AP54"/>
    <mergeCell ref="AP60:AP61"/>
    <mergeCell ref="AP64:AP66"/>
    <mergeCell ref="AP67:AP68"/>
    <mergeCell ref="AP70:AP71"/>
    <mergeCell ref="AP72:AP74"/>
    <mergeCell ref="AP79:AP80"/>
    <mergeCell ref="AP82:AP85"/>
    <mergeCell ref="AP87:AP88"/>
    <mergeCell ref="AN90:AN92"/>
    <mergeCell ref="AN93:AN94"/>
    <mergeCell ref="AN95:AN96"/>
    <mergeCell ref="AN102:AN104"/>
    <mergeCell ref="AN105:AN106"/>
    <mergeCell ref="AN110:AN111"/>
    <mergeCell ref="AN115:AN116"/>
    <mergeCell ref="AN118:AN120"/>
    <mergeCell ref="AN122:AN123"/>
    <mergeCell ref="AN124:AN125"/>
    <mergeCell ref="AN127:AN128"/>
    <mergeCell ref="AN139:AN140"/>
    <mergeCell ref="AN144:AN145"/>
    <mergeCell ref="AN149:AN151"/>
    <mergeCell ref="AN153:AN155"/>
    <mergeCell ref="AO12:AO13"/>
    <mergeCell ref="AO14:AO16"/>
    <mergeCell ref="AO18:AO19"/>
    <mergeCell ref="AO25:AO26"/>
    <mergeCell ref="AO38:AO39"/>
    <mergeCell ref="AO41:AO42"/>
    <mergeCell ref="AO48:AO52"/>
    <mergeCell ref="AO53:AO54"/>
    <mergeCell ref="AO60:AO61"/>
    <mergeCell ref="AO64:AO66"/>
    <mergeCell ref="AO67:AO68"/>
    <mergeCell ref="AO70:AO71"/>
    <mergeCell ref="AO72:AO74"/>
    <mergeCell ref="AO79:AO80"/>
    <mergeCell ref="AO83:AO85"/>
    <mergeCell ref="AO87:AO88"/>
    <mergeCell ref="AO105:AO106"/>
    <mergeCell ref="AN2:AR3"/>
    <mergeCell ref="AN5:AN6"/>
    <mergeCell ref="AN12:AN13"/>
    <mergeCell ref="AN14:AN16"/>
    <mergeCell ref="AN18:AN19"/>
    <mergeCell ref="AN25:AN26"/>
    <mergeCell ref="AN38:AN39"/>
    <mergeCell ref="AN41:AN42"/>
    <mergeCell ref="AN53:AN54"/>
    <mergeCell ref="AN60:AN61"/>
    <mergeCell ref="AN64:AN66"/>
    <mergeCell ref="AN67:AN68"/>
    <mergeCell ref="AN70:AN71"/>
    <mergeCell ref="AN72:AN74"/>
    <mergeCell ref="AN79:AN80"/>
    <mergeCell ref="AN82:AN85"/>
    <mergeCell ref="AN87:AN88"/>
    <mergeCell ref="AJ79:AJ80"/>
    <mergeCell ref="AJ115:AJ116"/>
    <mergeCell ref="AI153:AI155"/>
    <mergeCell ref="AJ153:AJ155"/>
    <mergeCell ref="AK153:AK155"/>
    <mergeCell ref="AK79:AK80"/>
    <mergeCell ref="AK115:AK116"/>
    <mergeCell ref="AK127:AK128"/>
    <mergeCell ref="AK139:AK140"/>
    <mergeCell ref="AI124:AI125"/>
    <mergeCell ref="AJ124:AJ125"/>
    <mergeCell ref="AK124:AK125"/>
    <mergeCell ref="AI144:AI145"/>
    <mergeCell ref="AJ144:AJ145"/>
    <mergeCell ref="AK144:AK145"/>
    <mergeCell ref="AK149:AK151"/>
    <mergeCell ref="AI110:AI111"/>
    <mergeCell ref="AJ110:AJ111"/>
    <mergeCell ref="AK110:AK111"/>
    <mergeCell ref="AI118:AI120"/>
    <mergeCell ref="AJ118:AJ120"/>
    <mergeCell ref="AK118:AK120"/>
    <mergeCell ref="AI122:AI123"/>
    <mergeCell ref="AJ122:AJ123"/>
    <mergeCell ref="AK122:AK123"/>
    <mergeCell ref="AI95:AI96"/>
    <mergeCell ref="AI127:AI128"/>
    <mergeCell ref="AI139:AI140"/>
    <mergeCell ref="AI149:AI150"/>
    <mergeCell ref="AJ127:AJ128"/>
    <mergeCell ref="AJ139:AJ140"/>
    <mergeCell ref="AJ149:AJ150"/>
    <mergeCell ref="L82:L85"/>
    <mergeCell ref="J87:J88"/>
    <mergeCell ref="K87:K88"/>
    <mergeCell ref="L87:L88"/>
    <mergeCell ref="AI82:AI85"/>
    <mergeCell ref="AJ82:AJ85"/>
    <mergeCell ref="AK82:AK85"/>
    <mergeCell ref="AJ95:AJ96"/>
    <mergeCell ref="AK95:AK96"/>
    <mergeCell ref="AI102:AI104"/>
    <mergeCell ref="AJ102:AJ104"/>
    <mergeCell ref="AK102:AK104"/>
    <mergeCell ref="AI105:AI106"/>
    <mergeCell ref="AK105:AK106"/>
    <mergeCell ref="AI115:AI116"/>
    <mergeCell ref="AI87:AI88"/>
    <mergeCell ref="AJ87:AJ88"/>
    <mergeCell ref="AK87:AK88"/>
    <mergeCell ref="AI90:AI92"/>
    <mergeCell ref="AJ90:AJ92"/>
    <mergeCell ref="AK90:AK92"/>
    <mergeCell ref="AI93:AI94"/>
    <mergeCell ref="AJ93:AJ94"/>
    <mergeCell ref="AK93:AK94"/>
    <mergeCell ref="Q110:Q111"/>
    <mergeCell ref="R110:R111"/>
    <mergeCell ref="S110:S111"/>
    <mergeCell ref="S87:S88"/>
    <mergeCell ref="Q93:Q94"/>
    <mergeCell ref="S115:S116"/>
    <mergeCell ref="AK67:AK68"/>
    <mergeCell ref="AK70:AK71"/>
    <mergeCell ref="AI72:AI74"/>
    <mergeCell ref="AJ72:AJ74"/>
    <mergeCell ref="AK72:AK74"/>
    <mergeCell ref="V60:V61"/>
    <mergeCell ref="W60:W61"/>
    <mergeCell ref="U64:U66"/>
    <mergeCell ref="V64:V66"/>
    <mergeCell ref="W64:W66"/>
    <mergeCell ref="U67:U68"/>
    <mergeCell ref="V67:V68"/>
    <mergeCell ref="W67:W68"/>
    <mergeCell ref="E67:E68"/>
    <mergeCell ref="K60:K61"/>
    <mergeCell ref="L60:L61"/>
    <mergeCell ref="J64:J66"/>
    <mergeCell ref="Q67:Q68"/>
    <mergeCell ref="R67:R68"/>
    <mergeCell ref="S67:S68"/>
    <mergeCell ref="AI70:AI71"/>
    <mergeCell ref="AJ70:AJ71"/>
    <mergeCell ref="L70:L71"/>
    <mergeCell ref="N70:N90"/>
    <mergeCell ref="O70:O90"/>
    <mergeCell ref="J72:J74"/>
    <mergeCell ref="K72:K74"/>
    <mergeCell ref="L72:L74"/>
    <mergeCell ref="J79:J80"/>
    <mergeCell ref="K79:K80"/>
    <mergeCell ref="L79:L80"/>
    <mergeCell ref="J82:J85"/>
    <mergeCell ref="Z53:Z54"/>
    <mergeCell ref="Z124:Z125"/>
    <mergeCell ref="Z122:Z123"/>
    <mergeCell ref="Z118:Z120"/>
    <mergeCell ref="Z115:Z116"/>
    <mergeCell ref="Z110:Z111"/>
    <mergeCell ref="Z105:Z106"/>
    <mergeCell ref="Z102:Z104"/>
    <mergeCell ref="Z95:Z96"/>
    <mergeCell ref="AI12:AI13"/>
    <mergeCell ref="AJ12:AJ13"/>
    <mergeCell ref="AK12:AK13"/>
    <mergeCell ref="AI14:AI16"/>
    <mergeCell ref="AJ14:AJ16"/>
    <mergeCell ref="AK14:AK16"/>
    <mergeCell ref="AI18:AI19"/>
    <mergeCell ref="AJ18:AJ19"/>
    <mergeCell ref="AK18:AK19"/>
    <mergeCell ref="AI25:AI26"/>
    <mergeCell ref="AJ25:AJ26"/>
    <mergeCell ref="AK25:AK26"/>
    <mergeCell ref="AI38:AI39"/>
    <mergeCell ref="AJ38:AJ39"/>
    <mergeCell ref="AK38:AK39"/>
    <mergeCell ref="AI41:AI42"/>
    <mergeCell ref="Z18:Z19"/>
    <mergeCell ref="Z14:Z16"/>
    <mergeCell ref="Z82:Z85"/>
    <mergeCell ref="AJ64:AJ66"/>
    <mergeCell ref="AK64:AK66"/>
    <mergeCell ref="AI67:AI68"/>
    <mergeCell ref="AJ67:AJ68"/>
    <mergeCell ref="P139:P140"/>
    <mergeCell ref="N134:N149"/>
    <mergeCell ref="O134:O149"/>
    <mergeCell ref="J139:J140"/>
    <mergeCell ref="K139:K140"/>
    <mergeCell ref="L139:L140"/>
    <mergeCell ref="J144:J145"/>
    <mergeCell ref="K144:K145"/>
    <mergeCell ref="L144:L145"/>
    <mergeCell ref="J149:J151"/>
    <mergeCell ref="K149:K151"/>
    <mergeCell ref="L149:L151"/>
    <mergeCell ref="O91:O102"/>
    <mergeCell ref="J93:J94"/>
    <mergeCell ref="K93:K94"/>
    <mergeCell ref="L93:L94"/>
    <mergeCell ref="Y122:Y123"/>
    <mergeCell ref="Y124:Y125"/>
    <mergeCell ref="Y127:Y128"/>
    <mergeCell ref="Y139:Y140"/>
    <mergeCell ref="Y105:Y106"/>
    <mergeCell ref="Y110:Y111"/>
    <mergeCell ref="Y115:Y116"/>
    <mergeCell ref="Y144:Y145"/>
    <mergeCell ref="Y90:Y92"/>
    <mergeCell ref="Y93:Y94"/>
    <mergeCell ref="Y95:Y96"/>
    <mergeCell ref="Y102:Y104"/>
    <mergeCell ref="M70:M90"/>
    <mergeCell ref="S118:S120"/>
    <mergeCell ref="R105:R106"/>
    <mergeCell ref="S105:S106"/>
    <mergeCell ref="Y38:Y39"/>
    <mergeCell ref="Y41:Y42"/>
    <mergeCell ref="Y48:Y52"/>
    <mergeCell ref="Z48:Z52"/>
    <mergeCell ref="Z41:Z42"/>
    <mergeCell ref="Z38:Z39"/>
    <mergeCell ref="J2:P2"/>
    <mergeCell ref="P3:P4"/>
    <mergeCell ref="P102:P104"/>
    <mergeCell ref="P105:P106"/>
    <mergeCell ref="P110:P111"/>
    <mergeCell ref="P115:P116"/>
    <mergeCell ref="P118:P120"/>
    <mergeCell ref="P122:P123"/>
    <mergeCell ref="P124:P125"/>
    <mergeCell ref="P127:P128"/>
    <mergeCell ref="Z93:Z94"/>
    <mergeCell ref="Y60:Y61"/>
    <mergeCell ref="Y67:Y68"/>
    <mergeCell ref="Y70:Y71"/>
    <mergeCell ref="Y72:Y74"/>
    <mergeCell ref="Y53:Y54"/>
    <mergeCell ref="Y64:Y66"/>
    <mergeCell ref="Y79:Y80"/>
    <mergeCell ref="Y82:Y85"/>
    <mergeCell ref="Y87:Y88"/>
    <mergeCell ref="Z87:Z88"/>
    <mergeCell ref="Z71:Z74"/>
    <mergeCell ref="Z67:Z68"/>
    <mergeCell ref="Z64:Z66"/>
    <mergeCell ref="Z60:Z61"/>
    <mergeCell ref="L102:L104"/>
    <mergeCell ref="M156:M161"/>
    <mergeCell ref="N156:N161"/>
    <mergeCell ref="O156:O161"/>
    <mergeCell ref="P12:P13"/>
    <mergeCell ref="P14:P16"/>
    <mergeCell ref="P18:P19"/>
    <mergeCell ref="P25:P26"/>
    <mergeCell ref="P38:P39"/>
    <mergeCell ref="P41:P42"/>
    <mergeCell ref="P48:P52"/>
    <mergeCell ref="P53:P54"/>
    <mergeCell ref="P60:P61"/>
    <mergeCell ref="P64:P66"/>
    <mergeCell ref="P67:P68"/>
    <mergeCell ref="P70:P71"/>
    <mergeCell ref="P72:P74"/>
    <mergeCell ref="P79:P80"/>
    <mergeCell ref="P82:P85"/>
    <mergeCell ref="P87:P88"/>
    <mergeCell ref="P90:P92"/>
    <mergeCell ref="P93:P94"/>
    <mergeCell ref="P95:P96"/>
    <mergeCell ref="M134:M149"/>
    <mergeCell ref="P144:P145"/>
    <mergeCell ref="P149:P151"/>
    <mergeCell ref="P153:P155"/>
    <mergeCell ref="M150:M155"/>
    <mergeCell ref="O150:O155"/>
    <mergeCell ref="M91:M102"/>
    <mergeCell ref="N91:N102"/>
    <mergeCell ref="N39:N43"/>
    <mergeCell ref="O54:O69"/>
    <mergeCell ref="N44:N45"/>
    <mergeCell ref="J153:J155"/>
    <mergeCell ref="K153:K155"/>
    <mergeCell ref="L153:L155"/>
    <mergeCell ref="M103:M115"/>
    <mergeCell ref="N103:N115"/>
    <mergeCell ref="O103:O115"/>
    <mergeCell ref="J105:J106"/>
    <mergeCell ref="K105:K106"/>
    <mergeCell ref="L105:L106"/>
    <mergeCell ref="J110:J111"/>
    <mergeCell ref="K110:K111"/>
    <mergeCell ref="L110:L111"/>
    <mergeCell ref="J115:J116"/>
    <mergeCell ref="K115:K116"/>
    <mergeCell ref="L115:L116"/>
    <mergeCell ref="M116:M118"/>
    <mergeCell ref="N116:N118"/>
    <mergeCell ref="O116:O118"/>
    <mergeCell ref="J118:J120"/>
    <mergeCell ref="K118:K120"/>
    <mergeCell ref="L118:L120"/>
    <mergeCell ref="M119:M128"/>
    <mergeCell ref="N119:N128"/>
    <mergeCell ref="O119:O128"/>
    <mergeCell ref="J122:J123"/>
    <mergeCell ref="K122:K123"/>
    <mergeCell ref="L122:L123"/>
    <mergeCell ref="J102:J104"/>
    <mergeCell ref="K102:K104"/>
    <mergeCell ref="K67:K68"/>
    <mergeCell ref="K82:K85"/>
    <mergeCell ref="Q153:Q155"/>
    <mergeCell ref="J90:J92"/>
    <mergeCell ref="K90:K92"/>
    <mergeCell ref="L90:L92"/>
    <mergeCell ref="J95:J96"/>
    <mergeCell ref="K95:K96"/>
    <mergeCell ref="L95:L96"/>
    <mergeCell ref="J70:J71"/>
    <mergeCell ref="K70:K71"/>
    <mergeCell ref="J3:L3"/>
    <mergeCell ref="M3:O3"/>
    <mergeCell ref="J5:J6"/>
    <mergeCell ref="K5:K6"/>
    <mergeCell ref="L5:L6"/>
    <mergeCell ref="M5:M11"/>
    <mergeCell ref="N5:N11"/>
    <mergeCell ref="O5:O11"/>
    <mergeCell ref="J12:J13"/>
    <mergeCell ref="K12:K13"/>
    <mergeCell ref="L12:L13"/>
    <mergeCell ref="M12:M22"/>
    <mergeCell ref="N12:N22"/>
    <mergeCell ref="O12:O22"/>
    <mergeCell ref="J14:J16"/>
    <mergeCell ref="K14:K16"/>
    <mergeCell ref="L14:L16"/>
    <mergeCell ref="J18:J19"/>
    <mergeCell ref="K18:K19"/>
    <mergeCell ref="L18:L19"/>
    <mergeCell ref="N54:N69"/>
    <mergeCell ref="Q122:Q123"/>
    <mergeCell ref="J60:J61"/>
    <mergeCell ref="S153:S155"/>
    <mergeCell ref="Q144:Q145"/>
    <mergeCell ref="R144:R145"/>
    <mergeCell ref="S144:S145"/>
    <mergeCell ref="Q139:Q140"/>
    <mergeCell ref="R139:R140"/>
    <mergeCell ref="S139:S140"/>
    <mergeCell ref="Q149:Q151"/>
    <mergeCell ref="R149:R151"/>
    <mergeCell ref="S149:S151"/>
    <mergeCell ref="I12:I13"/>
    <mergeCell ref="I14:I16"/>
    <mergeCell ref="I18:I19"/>
    <mergeCell ref="I22:I24"/>
    <mergeCell ref="I25:I26"/>
    <mergeCell ref="I27:I29"/>
    <mergeCell ref="S95:S96"/>
    <mergeCell ref="Q115:Q116"/>
    <mergeCell ref="R115:R116"/>
    <mergeCell ref="Q70:Q71"/>
    <mergeCell ref="R70:R71"/>
    <mergeCell ref="S70:S71"/>
    <mergeCell ref="Q72:Q74"/>
    <mergeCell ref="R72:R74"/>
    <mergeCell ref="Q82:Q85"/>
    <mergeCell ref="R82:R85"/>
    <mergeCell ref="S82:S85"/>
    <mergeCell ref="Q48:Q52"/>
    <mergeCell ref="R48:R52"/>
    <mergeCell ref="S48:S52"/>
    <mergeCell ref="R118:R120"/>
    <mergeCell ref="L67:L68"/>
    <mergeCell ref="S124:S125"/>
    <mergeCell ref="R122:R123"/>
    <mergeCell ref="S122:S123"/>
    <mergeCell ref="Q105:Q106"/>
    <mergeCell ref="S93:S94"/>
    <mergeCell ref="Q95:Q96"/>
    <mergeCell ref="R95:R96"/>
    <mergeCell ref="R93:R94"/>
    <mergeCell ref="I153:I157"/>
    <mergeCell ref="I160:I162"/>
    <mergeCell ref="I136:I138"/>
    <mergeCell ref="I139:I143"/>
    <mergeCell ref="C95:C96"/>
    <mergeCell ref="D95:D96"/>
    <mergeCell ref="G95:G96"/>
    <mergeCell ref="E41:E42"/>
    <mergeCell ref="C43:C44"/>
    <mergeCell ref="G43:G44"/>
    <mergeCell ref="E53:E54"/>
    <mergeCell ref="F53:F54"/>
    <mergeCell ref="D105:D106"/>
    <mergeCell ref="G105:G106"/>
    <mergeCell ref="G87:G88"/>
    <mergeCell ref="D90:D92"/>
    <mergeCell ref="G90:G92"/>
    <mergeCell ref="I93:I94"/>
    <mergeCell ref="I95:I101"/>
    <mergeCell ref="I102:I104"/>
    <mergeCell ref="I105:I113"/>
    <mergeCell ref="I114:I117"/>
    <mergeCell ref="I118:I120"/>
    <mergeCell ref="R153:R155"/>
    <mergeCell ref="I132:I133"/>
    <mergeCell ref="I134:I135"/>
    <mergeCell ref="I56:I57"/>
    <mergeCell ref="I58:I63"/>
    <mergeCell ref="I64:I66"/>
    <mergeCell ref="I67:I69"/>
    <mergeCell ref="I70:I71"/>
    <mergeCell ref="I72:I76"/>
    <mergeCell ref="R25:R26"/>
    <mergeCell ref="S25:S26"/>
    <mergeCell ref="Q38:Q39"/>
    <mergeCell ref="Q53:Q54"/>
    <mergeCell ref="R53:R54"/>
    <mergeCell ref="I48:I54"/>
    <mergeCell ref="I87:I92"/>
    <mergeCell ref="T90:T92"/>
    <mergeCell ref="T93:T94"/>
    <mergeCell ref="T95:T96"/>
    <mergeCell ref="T102:T104"/>
    <mergeCell ref="M33:M34"/>
    <mergeCell ref="S79:S80"/>
    <mergeCell ref="Q41:Q42"/>
    <mergeCell ref="R41:R42"/>
    <mergeCell ref="R87:R88"/>
    <mergeCell ref="S41:S42"/>
    <mergeCell ref="S53:S54"/>
    <mergeCell ref="Q60:Q61"/>
    <mergeCell ref="R60:R61"/>
    <mergeCell ref="S60:S61"/>
    <mergeCell ref="Q64:Q66"/>
    <mergeCell ref="R64:R66"/>
    <mergeCell ref="R124:R125"/>
    <mergeCell ref="S64:S66"/>
    <mergeCell ref="M35:M38"/>
    <mergeCell ref="N35:N38"/>
    <mergeCell ref="O35:O38"/>
    <mergeCell ref="J38:J39"/>
    <mergeCell ref="K38:K39"/>
    <mergeCell ref="L38:L39"/>
    <mergeCell ref="M39:M43"/>
    <mergeCell ref="O39:O43"/>
    <mergeCell ref="I77:I81"/>
    <mergeCell ref="Q25:Q26"/>
    <mergeCell ref="I82:I86"/>
    <mergeCell ref="Q87:Q88"/>
    <mergeCell ref="O129:O133"/>
    <mergeCell ref="J41:J42"/>
    <mergeCell ref="K41:K42"/>
    <mergeCell ref="L41:L42"/>
    <mergeCell ref="M44:M45"/>
    <mergeCell ref="M129:M133"/>
    <mergeCell ref="N129:N133"/>
    <mergeCell ref="J124:J125"/>
    <mergeCell ref="K124:K125"/>
    <mergeCell ref="L124:L125"/>
    <mergeCell ref="J127:J128"/>
    <mergeCell ref="K127:K128"/>
    <mergeCell ref="L127:L128"/>
    <mergeCell ref="O33:O34"/>
    <mergeCell ref="O44:O45"/>
    <mergeCell ref="M46:M53"/>
    <mergeCell ref="N46:N53"/>
    <mergeCell ref="O46:O53"/>
    <mergeCell ref="J48:J52"/>
    <mergeCell ref="K48:K52"/>
    <mergeCell ref="L48:L52"/>
    <mergeCell ref="J53:J54"/>
    <mergeCell ref="K53:K54"/>
    <mergeCell ref="L53:L54"/>
    <mergeCell ref="M54:M69"/>
    <mergeCell ref="K64:K66"/>
    <mergeCell ref="L64:L66"/>
    <mergeCell ref="J67:J68"/>
    <mergeCell ref="E90:E92"/>
    <mergeCell ref="F90:F92"/>
    <mergeCell ref="D41:D42"/>
    <mergeCell ref="E72:E74"/>
    <mergeCell ref="E70:E71"/>
    <mergeCell ref="E79:E80"/>
    <mergeCell ref="E83:E85"/>
    <mergeCell ref="C149:C151"/>
    <mergeCell ref="D149:D151"/>
    <mergeCell ref="C131:C132"/>
    <mergeCell ref="C134:C135"/>
    <mergeCell ref="D124:D125"/>
    <mergeCell ref="C127:C128"/>
    <mergeCell ref="D127:D128"/>
    <mergeCell ref="G127:G128"/>
    <mergeCell ref="E127:E128"/>
    <mergeCell ref="F127:F128"/>
    <mergeCell ref="E149:E151"/>
    <mergeCell ref="F149:F151"/>
    <mergeCell ref="G149:G151"/>
    <mergeCell ref="E87:E88"/>
    <mergeCell ref="F87:F88"/>
    <mergeCell ref="I127:I128"/>
    <mergeCell ref="B131:B135"/>
    <mergeCell ref="B121:B130"/>
    <mergeCell ref="C122:C123"/>
    <mergeCell ref="D122:D123"/>
    <mergeCell ref="E122:E123"/>
    <mergeCell ref="F122:F123"/>
    <mergeCell ref="G122:G123"/>
    <mergeCell ref="C124:C125"/>
    <mergeCell ref="B118:B120"/>
    <mergeCell ref="C118:C120"/>
    <mergeCell ref="D118:D120"/>
    <mergeCell ref="E118:E120"/>
    <mergeCell ref="E124:E125"/>
    <mergeCell ref="F118:F120"/>
    <mergeCell ref="F124:F125"/>
    <mergeCell ref="G124:G125"/>
    <mergeCell ref="A136:A163"/>
    <mergeCell ref="B136:B140"/>
    <mergeCell ref="C136:C137"/>
    <mergeCell ref="G144:G145"/>
    <mergeCell ref="B162:B163"/>
    <mergeCell ref="F153:F155"/>
    <mergeCell ref="G153:G155"/>
    <mergeCell ref="C144:C145"/>
    <mergeCell ref="D144:D145"/>
    <mergeCell ref="E144:E145"/>
    <mergeCell ref="F144:F145"/>
    <mergeCell ref="C139:C140"/>
    <mergeCell ref="D139:D140"/>
    <mergeCell ref="E139:E140"/>
    <mergeCell ref="F139:F140"/>
    <mergeCell ref="G139:G140"/>
    <mergeCell ref="B158:B161"/>
    <mergeCell ref="C160:C162"/>
    <mergeCell ref="B141:B151"/>
    <mergeCell ref="B152:B157"/>
    <mergeCell ref="C153:C157"/>
    <mergeCell ref="D153:D155"/>
    <mergeCell ref="E153:E155"/>
    <mergeCell ref="C146:C148"/>
    <mergeCell ref="B105:B117"/>
    <mergeCell ref="C105:C113"/>
    <mergeCell ref="B93:B104"/>
    <mergeCell ref="E110:E111"/>
    <mergeCell ref="F110:F111"/>
    <mergeCell ref="G110:G111"/>
    <mergeCell ref="C114:C117"/>
    <mergeCell ref="D115:D116"/>
    <mergeCell ref="E115:E116"/>
    <mergeCell ref="F115:F116"/>
    <mergeCell ref="C100:C101"/>
    <mergeCell ref="C102:C104"/>
    <mergeCell ref="D102:D104"/>
    <mergeCell ref="E102:E104"/>
    <mergeCell ref="F102:F104"/>
    <mergeCell ref="G102:G104"/>
    <mergeCell ref="D110:D111"/>
    <mergeCell ref="G115:G116"/>
    <mergeCell ref="C93:C94"/>
    <mergeCell ref="D93:D94"/>
    <mergeCell ref="G93:G94"/>
    <mergeCell ref="E93:E94"/>
    <mergeCell ref="E95:E96"/>
    <mergeCell ref="E105:E106"/>
    <mergeCell ref="A41:A55"/>
    <mergeCell ref="C67:C69"/>
    <mergeCell ref="D67:D68"/>
    <mergeCell ref="G67:G68"/>
    <mergeCell ref="C70:C71"/>
    <mergeCell ref="D70:D71"/>
    <mergeCell ref="G70:G71"/>
    <mergeCell ref="C64:C66"/>
    <mergeCell ref="B56:B71"/>
    <mergeCell ref="C56:C57"/>
    <mergeCell ref="C58:C63"/>
    <mergeCell ref="D60:D61"/>
    <mergeCell ref="G60:G61"/>
    <mergeCell ref="D64:D66"/>
    <mergeCell ref="E64:E66"/>
    <mergeCell ref="F64:F66"/>
    <mergeCell ref="G64:G66"/>
    <mergeCell ref="B46:B47"/>
    <mergeCell ref="C46:C47"/>
    <mergeCell ref="A56:A135"/>
    <mergeCell ref="B72:B92"/>
    <mergeCell ref="C72:C76"/>
    <mergeCell ref="D72:D74"/>
    <mergeCell ref="G72:G74"/>
    <mergeCell ref="C77:C81"/>
    <mergeCell ref="D79:D80"/>
    <mergeCell ref="G79:G80"/>
    <mergeCell ref="C82:C86"/>
    <mergeCell ref="D82:D85"/>
    <mergeCell ref="G82:G85"/>
    <mergeCell ref="C87:C92"/>
    <mergeCell ref="D87:D88"/>
    <mergeCell ref="B41:B45"/>
    <mergeCell ref="C41:C42"/>
    <mergeCell ref="B48:B55"/>
    <mergeCell ref="C48:C54"/>
    <mergeCell ref="D48:D52"/>
    <mergeCell ref="E48:E52"/>
    <mergeCell ref="F48:F52"/>
    <mergeCell ref="G48:G52"/>
    <mergeCell ref="D53:D54"/>
    <mergeCell ref="G53:G54"/>
    <mergeCell ref="F41:F42"/>
    <mergeCell ref="G41:G42"/>
    <mergeCell ref="D18:D19"/>
    <mergeCell ref="C10:C11"/>
    <mergeCell ref="B12:B22"/>
    <mergeCell ref="C12:C22"/>
    <mergeCell ref="D12:D13"/>
    <mergeCell ref="D14:D16"/>
    <mergeCell ref="C37:C40"/>
    <mergeCell ref="D38:D39"/>
    <mergeCell ref="G38:G39"/>
    <mergeCell ref="G18:G19"/>
    <mergeCell ref="G12:G13"/>
    <mergeCell ref="G25:G26"/>
    <mergeCell ref="G14:G16"/>
    <mergeCell ref="C7:C8"/>
    <mergeCell ref="E18:E19"/>
    <mergeCell ref="F18:F19"/>
    <mergeCell ref="E14:E16"/>
    <mergeCell ref="B31:B34"/>
    <mergeCell ref="C31:C32"/>
    <mergeCell ref="C27:C29"/>
    <mergeCell ref="B23:B24"/>
    <mergeCell ref="C23:C24"/>
    <mergeCell ref="E25:E26"/>
    <mergeCell ref="F25:F26"/>
    <mergeCell ref="B35:B36"/>
    <mergeCell ref="C35:C36"/>
    <mergeCell ref="C33:C34"/>
    <mergeCell ref="E38:E39"/>
    <mergeCell ref="F38:F39"/>
    <mergeCell ref="I31:I32"/>
    <mergeCell ref="I33:I34"/>
    <mergeCell ref="I35:I36"/>
    <mergeCell ref="A2:I3"/>
    <mergeCell ref="T25:T26"/>
    <mergeCell ref="Q12:Q13"/>
    <mergeCell ref="R12:R13"/>
    <mergeCell ref="S12:S13"/>
    <mergeCell ref="Q14:Q16"/>
    <mergeCell ref="R14:R16"/>
    <mergeCell ref="S14:S16"/>
    <mergeCell ref="Q18:Q19"/>
    <mergeCell ref="A25:A40"/>
    <mergeCell ref="B25:B29"/>
    <mergeCell ref="C25:C26"/>
    <mergeCell ref="D25:D26"/>
    <mergeCell ref="T18:T19"/>
    <mergeCell ref="Q5:Q6"/>
    <mergeCell ref="J25:J26"/>
    <mergeCell ref="K25:K26"/>
    <mergeCell ref="L25:L26"/>
    <mergeCell ref="M25:M27"/>
    <mergeCell ref="A5:A24"/>
    <mergeCell ref="B37:B40"/>
    <mergeCell ref="B5:B11"/>
    <mergeCell ref="C5:C6"/>
    <mergeCell ref="D5:D6"/>
    <mergeCell ref="M23:M24"/>
    <mergeCell ref="M29:M32"/>
    <mergeCell ref="N29:N32"/>
    <mergeCell ref="R18:R19"/>
    <mergeCell ref="S18:S19"/>
    <mergeCell ref="R38:R39"/>
    <mergeCell ref="S38:S39"/>
    <mergeCell ref="N33:N34"/>
    <mergeCell ref="N23:N24"/>
    <mergeCell ref="O23:O24"/>
    <mergeCell ref="T12:T13"/>
    <mergeCell ref="T38:T39"/>
    <mergeCell ref="E12:E13"/>
    <mergeCell ref="F12:F13"/>
    <mergeCell ref="O25:O27"/>
    <mergeCell ref="O29:O32"/>
    <mergeCell ref="S72:S74"/>
    <mergeCell ref="Q79:Q80"/>
    <mergeCell ref="R79:R80"/>
    <mergeCell ref="I37:I40"/>
    <mergeCell ref="I41:I42"/>
    <mergeCell ref="I43:I44"/>
    <mergeCell ref="I46:I47"/>
    <mergeCell ref="T153:T155"/>
    <mergeCell ref="T110:T111"/>
    <mergeCell ref="T115:T116"/>
    <mergeCell ref="T118:T120"/>
    <mergeCell ref="T122:T123"/>
    <mergeCell ref="T124:T125"/>
    <mergeCell ref="T127:T128"/>
    <mergeCell ref="T139:T140"/>
    <mergeCell ref="T144:T145"/>
    <mergeCell ref="T149:T151"/>
    <mergeCell ref="T41:T42"/>
    <mergeCell ref="T48:T52"/>
    <mergeCell ref="T53:T54"/>
    <mergeCell ref="T60:T61"/>
    <mergeCell ref="T64:T66"/>
    <mergeCell ref="T67:T68"/>
    <mergeCell ref="T72:T74"/>
    <mergeCell ref="T79:T80"/>
    <mergeCell ref="T82:T85"/>
    <mergeCell ref="T87:T88"/>
    <mergeCell ref="T70:T71"/>
    <mergeCell ref="W79:W80"/>
    <mergeCell ref="U41:U42"/>
    <mergeCell ref="V41:V42"/>
    <mergeCell ref="W41:W42"/>
    <mergeCell ref="U48:U52"/>
    <mergeCell ref="V48:V52"/>
    <mergeCell ref="W48:W52"/>
    <mergeCell ref="U53:U54"/>
    <mergeCell ref="V53:V54"/>
    <mergeCell ref="W53:W54"/>
    <mergeCell ref="U12:U13"/>
    <mergeCell ref="V12:V13"/>
    <mergeCell ref="W12:W13"/>
    <mergeCell ref="U14:U16"/>
    <mergeCell ref="V14:V16"/>
    <mergeCell ref="W14:W16"/>
    <mergeCell ref="U18:U19"/>
    <mergeCell ref="V18:V19"/>
    <mergeCell ref="W18:W19"/>
    <mergeCell ref="U25:U26"/>
    <mergeCell ref="V25:V26"/>
    <mergeCell ref="W25:W26"/>
    <mergeCell ref="U38:U39"/>
    <mergeCell ref="V38:V39"/>
    <mergeCell ref="W38:W39"/>
    <mergeCell ref="T14:T16"/>
    <mergeCell ref="U60:U61"/>
    <mergeCell ref="U2:X3"/>
    <mergeCell ref="Q2:T3"/>
    <mergeCell ref="U127:U128"/>
    <mergeCell ref="V127:V128"/>
    <mergeCell ref="W127:W128"/>
    <mergeCell ref="U139:U140"/>
    <mergeCell ref="V139:V140"/>
    <mergeCell ref="W139:W140"/>
    <mergeCell ref="U144:U145"/>
    <mergeCell ref="V144:V145"/>
    <mergeCell ref="W144:W145"/>
    <mergeCell ref="U118:U120"/>
    <mergeCell ref="V118:V120"/>
    <mergeCell ref="W118:W120"/>
    <mergeCell ref="U122:U123"/>
    <mergeCell ref="V122:V123"/>
    <mergeCell ref="W122:W123"/>
    <mergeCell ref="U124:U125"/>
    <mergeCell ref="V124:V125"/>
    <mergeCell ref="W124:W125"/>
    <mergeCell ref="V93:V94"/>
    <mergeCell ref="W93:W94"/>
    <mergeCell ref="U95:U96"/>
    <mergeCell ref="V95:V96"/>
    <mergeCell ref="U70:U71"/>
    <mergeCell ref="V70:V71"/>
    <mergeCell ref="W70:W71"/>
    <mergeCell ref="U72:U74"/>
    <mergeCell ref="V72:V74"/>
    <mergeCell ref="W72:W74"/>
    <mergeCell ref="U79:U80"/>
    <mergeCell ref="V79:V80"/>
    <mergeCell ref="AA153:AA155"/>
    <mergeCell ref="AA82:AA85"/>
    <mergeCell ref="AA87:AA88"/>
    <mergeCell ref="AA90:AA92"/>
    <mergeCell ref="AA93:AA94"/>
    <mergeCell ref="AA95:AA96"/>
    <mergeCell ref="AA102:AA104"/>
    <mergeCell ref="AA105:AA106"/>
    <mergeCell ref="AA110:AA111"/>
    <mergeCell ref="AA115:AA116"/>
    <mergeCell ref="U153:U155"/>
    <mergeCell ref="V153:V155"/>
    <mergeCell ref="W153:W155"/>
    <mergeCell ref="X153:X155"/>
    <mergeCell ref="V87:V88"/>
    <mergeCell ref="W87:W88"/>
    <mergeCell ref="U90:U92"/>
    <mergeCell ref="V90:V92"/>
    <mergeCell ref="W90:W92"/>
    <mergeCell ref="Y118:Y120"/>
    <mergeCell ref="Z90:Z92"/>
    <mergeCell ref="Z153:Z155"/>
    <mergeCell ref="Y149:Y150"/>
    <mergeCell ref="Y151:Y152"/>
    <mergeCell ref="Z151:Z152"/>
    <mergeCell ref="Z149:Z150"/>
    <mergeCell ref="Z144:Z145"/>
    <mergeCell ref="Z139:Z140"/>
    <mergeCell ref="Z127:Z128"/>
    <mergeCell ref="Y153:Y155"/>
    <mergeCell ref="U149:U151"/>
    <mergeCell ref="V149:V151"/>
    <mergeCell ref="Z25:Z26"/>
    <mergeCell ref="V115:V116"/>
    <mergeCell ref="W115:W116"/>
    <mergeCell ref="U93:U94"/>
    <mergeCell ref="AI2:AM3"/>
    <mergeCell ref="AA118:AA120"/>
    <mergeCell ref="AA122:AA123"/>
    <mergeCell ref="AA124:AA125"/>
    <mergeCell ref="AA127:AA128"/>
    <mergeCell ref="AA139:AA140"/>
    <mergeCell ref="AA144:AA145"/>
    <mergeCell ref="AA149:AA151"/>
    <mergeCell ref="AA41:AA42"/>
    <mergeCell ref="AA48:AA52"/>
    <mergeCell ref="AA53:AA54"/>
    <mergeCell ref="AA60:AA61"/>
    <mergeCell ref="AA64:AA66"/>
    <mergeCell ref="AA67:AA68"/>
    <mergeCell ref="AA70:AA71"/>
    <mergeCell ref="AA72:AA74"/>
    <mergeCell ref="AA79:AA80"/>
    <mergeCell ref="Y2:AB3"/>
    <mergeCell ref="Y5:Y6"/>
    <mergeCell ref="Y12:Y13"/>
    <mergeCell ref="Y14:Y16"/>
    <mergeCell ref="Y18:Y19"/>
    <mergeCell ref="Y25:Y26"/>
    <mergeCell ref="AI79:AI80"/>
    <mergeCell ref="Z12:Z13"/>
    <mergeCell ref="Z5:Z6"/>
    <mergeCell ref="AA5:AA6"/>
    <mergeCell ref="AA12:AA13"/>
    <mergeCell ref="W149:W151"/>
    <mergeCell ref="U105:U106"/>
    <mergeCell ref="V105:V106"/>
    <mergeCell ref="W105:W106"/>
    <mergeCell ref="U110:U111"/>
    <mergeCell ref="V110:V111"/>
    <mergeCell ref="W110:W111"/>
    <mergeCell ref="W95:W96"/>
    <mergeCell ref="U102:U104"/>
    <mergeCell ref="V102:V104"/>
    <mergeCell ref="W102:W104"/>
    <mergeCell ref="U82:U85"/>
    <mergeCell ref="V82:V85"/>
    <mergeCell ref="W82:W85"/>
    <mergeCell ref="U87:U88"/>
    <mergeCell ref="T105:T106"/>
    <mergeCell ref="G118:G120"/>
    <mergeCell ref="I144:I145"/>
    <mergeCell ref="I146:I148"/>
    <mergeCell ref="U115:U116"/>
    <mergeCell ref="I149:I151"/>
    <mergeCell ref="Q90:Q92"/>
    <mergeCell ref="R90:R92"/>
    <mergeCell ref="S90:S92"/>
    <mergeCell ref="Q127:Q128"/>
    <mergeCell ref="R127:R128"/>
    <mergeCell ref="S127:S128"/>
    <mergeCell ref="Q118:Q120"/>
    <mergeCell ref="Q124:Q125"/>
    <mergeCell ref="Q102:Q104"/>
    <mergeCell ref="R102:R104"/>
    <mergeCell ref="S102:S104"/>
    <mergeCell ref="AA14:AA16"/>
    <mergeCell ref="AS115:AS116"/>
    <mergeCell ref="AS118:AS120"/>
    <mergeCell ref="AS53:AS54"/>
    <mergeCell ref="AS64:AS66"/>
    <mergeCell ref="AS70:AS71"/>
    <mergeCell ref="AS72:AS74"/>
    <mergeCell ref="AS79:AS80"/>
    <mergeCell ref="AS83:AS85"/>
    <mergeCell ref="AS87:AS88"/>
    <mergeCell ref="AS2:AY3"/>
    <mergeCell ref="AZ2:AZ4"/>
    <mergeCell ref="AA18:AA19"/>
    <mergeCell ref="AA25:AA26"/>
    <mergeCell ref="AA38:AA39"/>
    <mergeCell ref="AJ41:AJ42"/>
    <mergeCell ref="AK41:AK42"/>
    <mergeCell ref="AI48:AI52"/>
    <mergeCell ref="AJ48:AJ52"/>
    <mergeCell ref="AK48:AK52"/>
    <mergeCell ref="AI53:AI54"/>
    <mergeCell ref="AJ53:AJ54"/>
    <mergeCell ref="AK53:AK54"/>
    <mergeCell ref="AI60:AI61"/>
    <mergeCell ref="AJ60:AJ61"/>
    <mergeCell ref="AK60:AK61"/>
    <mergeCell ref="AI64:AI66"/>
    <mergeCell ref="AT90:AT92"/>
    <mergeCell ref="AT93:AT94"/>
    <mergeCell ref="AT95:AT96"/>
    <mergeCell ref="AT102:AT104"/>
    <mergeCell ref="AT105:AT106"/>
    <mergeCell ref="AS124:AS125"/>
    <mergeCell ref="AS127:AS128"/>
    <mergeCell ref="AS139:AS140"/>
    <mergeCell ref="AS144:AS145"/>
    <mergeCell ref="AS149:AS151"/>
    <mergeCell ref="AT12:AT13"/>
    <mergeCell ref="AT14:AT16"/>
    <mergeCell ref="AT18:AT19"/>
    <mergeCell ref="AT25:AT26"/>
    <mergeCell ref="AT38:AT39"/>
    <mergeCell ref="AT41:AT42"/>
    <mergeCell ref="AT48:AT52"/>
    <mergeCell ref="AT53:AT54"/>
    <mergeCell ref="AT60:AT61"/>
    <mergeCell ref="AT64:AT66"/>
    <mergeCell ref="AT67:AT68"/>
    <mergeCell ref="AT70:AT71"/>
    <mergeCell ref="AT72:AT74"/>
    <mergeCell ref="AT79:AT80"/>
    <mergeCell ref="AT83:AT85"/>
    <mergeCell ref="AT87:AT88"/>
    <mergeCell ref="AS102:AS104"/>
    <mergeCell ref="AS90:AS92"/>
    <mergeCell ref="AS12:AS13"/>
    <mergeCell ref="AS14:AS16"/>
    <mergeCell ref="AS122:AS123"/>
    <mergeCell ref="AU122:AU123"/>
    <mergeCell ref="AU124:AU125"/>
    <mergeCell ref="AT124:AT125"/>
    <mergeCell ref="AT127:AT128"/>
    <mergeCell ref="AT139:AT140"/>
    <mergeCell ref="AT144:AT145"/>
    <mergeCell ref="AT149:AT151"/>
    <mergeCell ref="AT153:AT155"/>
    <mergeCell ref="AU14:AU16"/>
    <mergeCell ref="AU18:AU19"/>
    <mergeCell ref="AU25:AU26"/>
    <mergeCell ref="AU38:AU39"/>
    <mergeCell ref="AU41:AU42"/>
    <mergeCell ref="AU48:AU52"/>
    <mergeCell ref="AU53:AU54"/>
    <mergeCell ref="AU60:AU61"/>
    <mergeCell ref="AU64:AU66"/>
    <mergeCell ref="AU67:AU68"/>
    <mergeCell ref="AU70:AU71"/>
    <mergeCell ref="AT115:AT116"/>
    <mergeCell ref="AT118:AT120"/>
    <mergeCell ref="AT122:AT123"/>
    <mergeCell ref="AS153:AS155"/>
    <mergeCell ref="AU93:AU94"/>
    <mergeCell ref="AU95:AU96"/>
    <mergeCell ref="AU102:AU104"/>
    <mergeCell ref="AU105:AU106"/>
    <mergeCell ref="AU110:AU111"/>
    <mergeCell ref="AU115:AU116"/>
    <mergeCell ref="AU118:AU120"/>
    <mergeCell ref="AY25:AY26"/>
    <mergeCell ref="AV38:AV39"/>
    <mergeCell ref="AW38:AW39"/>
    <mergeCell ref="AY38:AY39"/>
    <mergeCell ref="AT110:AT111"/>
    <mergeCell ref="AY12:AY13"/>
    <mergeCell ref="AX12:AX13"/>
    <mergeCell ref="AY14:AY16"/>
    <mergeCell ref="AV110:AV111"/>
    <mergeCell ref="AW110:AW111"/>
    <mergeCell ref="AX110:AX111"/>
    <mergeCell ref="AY110:AY111"/>
    <mergeCell ref="AV115:AV116"/>
    <mergeCell ref="AW115:AW116"/>
    <mergeCell ref="AX115:AX116"/>
    <mergeCell ref="AY115:AY116"/>
    <mergeCell ref="AU127:AU128"/>
    <mergeCell ref="AU139:AU140"/>
    <mergeCell ref="AU144:AU145"/>
    <mergeCell ref="AU149:AU151"/>
    <mergeCell ref="AU153:AU155"/>
    <mergeCell ref="AW15:AW16"/>
    <mergeCell ref="AS110:AS111"/>
    <mergeCell ref="AW139:AW140"/>
    <mergeCell ref="AU5:AU6"/>
    <mergeCell ref="AU12:AU13"/>
    <mergeCell ref="AU72:AU74"/>
    <mergeCell ref="AU79:AU80"/>
    <mergeCell ref="AU82:AU85"/>
    <mergeCell ref="AU87:AU88"/>
    <mergeCell ref="AU90:AU92"/>
    <mergeCell ref="AZ38:AZ39"/>
    <mergeCell ref="AX38:AX39"/>
    <mergeCell ref="AS38:AS39"/>
    <mergeCell ref="AV41:AV42"/>
    <mergeCell ref="AW41:AW42"/>
    <mergeCell ref="AX41:AX42"/>
    <mergeCell ref="AY41:AY42"/>
    <mergeCell ref="AZ41:AZ42"/>
    <mergeCell ref="AY48:AY52"/>
    <mergeCell ref="AV48:AV52"/>
    <mergeCell ref="AW48:AW52"/>
    <mergeCell ref="AX48:AX52"/>
    <mergeCell ref="AZ48:AZ52"/>
    <mergeCell ref="AV53:AV54"/>
    <mergeCell ref="AW53:AW54"/>
    <mergeCell ref="AX53:AX54"/>
    <mergeCell ref="AY53:AY54"/>
    <mergeCell ref="AZ53:AZ54"/>
    <mergeCell ref="AS18:AS19"/>
    <mergeCell ref="AS25:AS26"/>
    <mergeCell ref="AS41:AS42"/>
    <mergeCell ref="AS48:AS52"/>
    <mergeCell ref="AS67:AS68"/>
    <mergeCell ref="AX70:AX71"/>
    <mergeCell ref="AV25:AV26"/>
    <mergeCell ref="AV153:AV154"/>
    <mergeCell ref="AW153:AW154"/>
    <mergeCell ref="AX153:AX154"/>
    <mergeCell ref="AY153:AY154"/>
    <mergeCell ref="AZ153:AZ154"/>
    <mergeCell ref="AZ115:AZ116"/>
    <mergeCell ref="AV118:AV120"/>
    <mergeCell ref="AW118:AW120"/>
    <mergeCell ref="AX118:AX120"/>
    <mergeCell ref="AY118:AY120"/>
    <mergeCell ref="AZ118:AZ120"/>
    <mergeCell ref="AV122:AV123"/>
    <mergeCell ref="AW122:AW123"/>
    <mergeCell ref="AX122:AX123"/>
    <mergeCell ref="AY122:AY123"/>
    <mergeCell ref="AZ122:AZ123"/>
    <mergeCell ref="AV124:AV125"/>
    <mergeCell ref="AW124:AW125"/>
    <mergeCell ref="AX124:AX125"/>
    <mergeCell ref="AY124:AY125"/>
    <mergeCell ref="AZ124:AZ125"/>
    <mergeCell ref="AV127:AV128"/>
    <mergeCell ref="AX127:AX128"/>
    <mergeCell ref="AY127:AY128"/>
    <mergeCell ref="AZ127:AZ128"/>
    <mergeCell ref="AX25:AX26"/>
    <mergeCell ref="AZ25:AZ26"/>
    <mergeCell ref="AX64:AX66"/>
    <mergeCell ref="AY64:AY66"/>
    <mergeCell ref="AZ64:AZ66"/>
    <mergeCell ref="AV139:AV140"/>
    <mergeCell ref="AX139:AX140"/>
    <mergeCell ref="AY139:AY140"/>
    <mergeCell ref="AZ139:AZ140"/>
    <mergeCell ref="AV144:AV145"/>
    <mergeCell ref="AW144:AW145"/>
    <mergeCell ref="AX144:AX145"/>
    <mergeCell ref="AY144:AY145"/>
    <mergeCell ref="AZ144:AZ145"/>
    <mergeCell ref="AV149:AV151"/>
    <mergeCell ref="AW149:AW151"/>
    <mergeCell ref="AX149:AX151"/>
    <mergeCell ref="AY149:AY151"/>
    <mergeCell ref="AZ149:AZ151"/>
    <mergeCell ref="AV60:AV61"/>
    <mergeCell ref="AW60:AW61"/>
    <mergeCell ref="AX60:AX61"/>
    <mergeCell ref="AY60:AY61"/>
    <mergeCell ref="AZ60:AZ61"/>
    <mergeCell ref="AV64:AV66"/>
    <mergeCell ref="AW64:AW66"/>
    <mergeCell ref="AV67:AV68"/>
    <mergeCell ref="AW67:AW68"/>
    <mergeCell ref="AX67:AX68"/>
    <mergeCell ref="AY67:AY68"/>
    <mergeCell ref="AZ67:AZ68"/>
    <mergeCell ref="AV70:AV71"/>
  </mergeCells>
  <conditionalFormatting sqref="W5 W7:W12 W14 W17:W18 W20:W25 W27:W38 W40:W41 W43:W48 W53 W55:W60 W62:W64 W67 W69:W70 W72 W75:W79 W81:W82 W86:W87 W89:W90 W93 W95 W97:W102 W105 W107:W110 W112:W115 W117:W118 W121:W122 W124 W126:W127 W129:W139 W141:W144 W146:W149 W152:W153 W156:W163">
    <cfRule type="cellIs" dxfId="34" priority="76" operator="greaterThanOrEqual">
      <formula>0.8</formula>
    </cfRule>
    <cfRule type="cellIs" dxfId="33" priority="77" operator="between">
      <formula>0.7</formula>
      <formula>0.79</formula>
    </cfRule>
    <cfRule type="cellIs" dxfId="32" priority="78" operator="between">
      <formula>0.6</formula>
      <formula>0.69</formula>
    </cfRule>
    <cfRule type="cellIs" dxfId="31" priority="79" operator="between">
      <formula>0.4</formula>
      <formula>0.59</formula>
    </cfRule>
    <cfRule type="cellIs" dxfId="30" priority="80" operator="lessThanOrEqual">
      <formula>0.39</formula>
    </cfRule>
  </conditionalFormatting>
  <conditionalFormatting sqref="AA5 AA7:AA12 AA14 AA62:AA67 AA69:AA70 AA72 AA75:AA105 AA107:AA163 AK5 AK7:AK12 AK14 AK17:AK18 AK62:AK67 AK69:AK70 AK72 AK75:AK105 AK107:AK163 AK20:AK60 AP5 AP7:AP12 AP14 AP17:AP18 AP62:AP67 AP69:AP70 AP72 AP75:AP105 AP107:AP163 AP20:AP60 AU5 AU14 AU17:AU18 AU62:AU67 AU69:AU70 AU72 AU75:AU105 AU107:AU163 AU7:AU12 AA17:AA60 AU20:AU60">
    <cfRule type="cellIs" dxfId="29" priority="71" operator="greaterThanOrEqual">
      <formula>80</formula>
    </cfRule>
    <cfRule type="cellIs" dxfId="28" priority="72" operator="between">
      <formula>70</formula>
      <formula>79</formula>
    </cfRule>
    <cfRule type="cellIs" dxfId="27" priority="73" operator="between">
      <formula>60</formula>
      <formula>69</formula>
    </cfRule>
    <cfRule type="cellIs" dxfId="26" priority="74" operator="between">
      <formula>40</formula>
      <formula>59</formula>
    </cfRule>
    <cfRule type="cellIs" dxfId="25" priority="75" operator="lessThanOrEqual">
      <formula>39</formula>
    </cfRule>
  </conditionalFormatting>
  <conditionalFormatting sqref="L117:L163 L5 L7:L115">
    <cfRule type="cellIs" dxfId="24" priority="51" operator="greaterThanOrEqual">
      <formula>80</formula>
    </cfRule>
    <cfRule type="cellIs" dxfId="23" priority="52" operator="between">
      <formula>70</formula>
      <formula>79</formula>
    </cfRule>
    <cfRule type="cellIs" dxfId="22" priority="53" operator="between">
      <formula>60</formula>
      <formula>69</formula>
    </cfRule>
    <cfRule type="cellIs" dxfId="21" priority="54" operator="between">
      <formula>40</formula>
      <formula>59</formula>
    </cfRule>
    <cfRule type="cellIs" dxfId="20" priority="55" operator="lessThanOrEqual">
      <formula>39</formula>
    </cfRule>
  </conditionalFormatting>
  <conditionalFormatting sqref="O5:O163 S28">
    <cfRule type="cellIs" dxfId="19" priority="46" operator="greaterThanOrEqual">
      <formula>0.5</formula>
    </cfRule>
    <cfRule type="cellIs" dxfId="18" priority="47" operator="between">
      <formula>0.7</formula>
      <formula>0.79</formula>
    </cfRule>
    <cfRule type="cellIs" dxfId="17" priority="48" operator="between">
      <formula>0.6</formula>
      <formula>0.69</formula>
    </cfRule>
    <cfRule type="cellIs" dxfId="16" priority="49" operator="between">
      <formula>0.4</formula>
      <formula>0.59</formula>
    </cfRule>
    <cfRule type="cellIs" dxfId="15" priority="50" operator="lessThanOrEqual">
      <formula>39</formula>
    </cfRule>
  </conditionalFormatting>
  <conditionalFormatting sqref="AK5:AK163">
    <cfRule type="cellIs" dxfId="14" priority="41" operator="greaterThanOrEqual">
      <formula>80</formula>
    </cfRule>
    <cfRule type="cellIs" dxfId="13" priority="42" operator="between">
      <formula>70</formula>
      <formula>79</formula>
    </cfRule>
    <cfRule type="cellIs" dxfId="12" priority="43" operator="between">
      <formula>60</formula>
      <formula>69</formula>
    </cfRule>
    <cfRule type="cellIs" dxfId="11" priority="44" operator="between">
      <formula>40</formula>
      <formula>59</formula>
    </cfRule>
    <cfRule type="cellIs" dxfId="10" priority="45" operator="lessThan">
      <formula>39</formula>
    </cfRule>
  </conditionalFormatting>
  <conditionalFormatting sqref="AP5:AP163 AX5 AX14 AX40:AX41 AX43:AX48 AX53 AX55:AX60 AX62:AX64 AX67 AX69:AX70 AX72 AX75:AX82 AX86:AX87 AX89:AX90 AX93 AX95 AX97:AX102 AX105 AX107:AX110 AX112:AX115 AX117:AX118 AX121:AX122 AX124 AX126:AX127 AX129:AX139 AX141:AX144 AX146:AX149 AX152:AX153 AX155:AX163 AX7:AX12 AX17:AX25 AX27:AX38 AA5:AA163 AU5:AU163">
    <cfRule type="cellIs" dxfId="9" priority="36" operator="greaterThanOrEqual">
      <formula>80</formula>
    </cfRule>
    <cfRule type="cellIs" dxfId="8" priority="37" operator="between">
      <formula>70</formula>
      <formula>79</formula>
    </cfRule>
    <cfRule type="cellIs" dxfId="7" priority="38" operator="between">
      <formula>60</formula>
      <formula>69</formula>
    </cfRule>
    <cfRule type="cellIs" dxfId="6" priority="39" operator="between">
      <formula>40</formula>
      <formula>59</formula>
    </cfRule>
    <cfRule type="cellIs" dxfId="5" priority="40" operator="lessThanOrEqual">
      <formula>39</formula>
    </cfRule>
  </conditionalFormatting>
  <conditionalFormatting sqref="AZ5 AZ7:AZ12 AZ14 AZ17:AZ18 AZ20:AZ25 AZ40:AZ41 AZ43:AZ48 AZ53 AZ55:AZ60 AZ62:AZ64 AZ67 AZ69:AZ70 AZ72 AZ75:AZ79 AZ86:AZ87 AZ89:AZ90 AZ93 AZ95 AZ97:AZ102 AZ105 AZ107:AZ110 AZ117:AZ118 AZ121:AZ122 AZ124 AZ126:AZ127 AZ129:AZ139 AZ81:AZ82 AZ141:AZ144 AZ146:AZ149 AZ152:AZ153 AZ155:AZ163 AZ27:AZ38 AZ112:AZ115">
    <cfRule type="cellIs" dxfId="4" priority="16" operator="greaterThanOrEqual">
      <formula>80</formula>
    </cfRule>
    <cfRule type="cellIs" dxfId="3" priority="17" operator="between">
      <formula>70</formula>
      <formula>79</formula>
    </cfRule>
    <cfRule type="cellIs" dxfId="2" priority="18" operator="between">
      <formula>60</formula>
      <formula>69</formula>
    </cfRule>
    <cfRule type="cellIs" dxfId="1" priority="19" operator="between">
      <formula>40</formula>
      <formula>59</formula>
    </cfRule>
    <cfRule type="cellIs" dxfId="0" priority="20" operator="lessThanOrEqual">
      <formula>39</formula>
    </cfRule>
  </conditionalFormatting>
  <pageMargins left="0.31496062992125984" right="0.31496062992125984"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
  <sheetViews>
    <sheetView workbookViewId="0">
      <selection activeCell="F7" sqref="F7"/>
    </sheetView>
  </sheetViews>
  <sheetFormatPr baseColWidth="10" defaultRowHeight="15" x14ac:dyDescent="0.25"/>
  <cols>
    <col min="1" max="1" width="13.7109375" customWidth="1"/>
  </cols>
  <sheetData>
    <row r="1" spans="1:8" x14ac:dyDescent="0.25">
      <c r="A1">
        <f>20*100%/30</f>
        <v>0.66666666666666663</v>
      </c>
    </row>
    <row r="2" spans="1:8" x14ac:dyDescent="0.25">
      <c r="B2" t="s">
        <v>1804</v>
      </c>
      <c r="C2" t="s">
        <v>1805</v>
      </c>
      <c r="D2" t="s">
        <v>1806</v>
      </c>
      <c r="E2" t="s">
        <v>1807</v>
      </c>
      <c r="F2" t="s">
        <v>1808</v>
      </c>
    </row>
    <row r="3" spans="1:8" x14ac:dyDescent="0.25">
      <c r="A3" t="s">
        <v>1656</v>
      </c>
      <c r="B3" s="533">
        <v>10</v>
      </c>
      <c r="C3" s="533">
        <v>1</v>
      </c>
      <c r="D3" s="533">
        <v>1</v>
      </c>
      <c r="E3" s="533">
        <v>1</v>
      </c>
      <c r="F3" s="533">
        <v>2</v>
      </c>
      <c r="G3" s="533"/>
      <c r="H3" s="532">
        <f>SUM(B3:G3)</f>
        <v>15</v>
      </c>
    </row>
    <row r="4" spans="1:8" x14ac:dyDescent="0.25">
      <c r="A4" t="s">
        <v>1658</v>
      </c>
      <c r="B4" s="533">
        <v>11</v>
      </c>
      <c r="C4" s="533">
        <v>1</v>
      </c>
      <c r="D4" s="533">
        <v>0</v>
      </c>
      <c r="E4" s="533">
        <v>0</v>
      </c>
      <c r="F4" s="533">
        <v>2</v>
      </c>
      <c r="G4" s="533"/>
      <c r="H4" s="532">
        <f t="shared" ref="H4:H7" si="0">SUM(B4:G4)</f>
        <v>14</v>
      </c>
    </row>
    <row r="5" spans="1:8" x14ac:dyDescent="0.25">
      <c r="A5" t="s">
        <v>1657</v>
      </c>
      <c r="B5" s="533">
        <v>7</v>
      </c>
      <c r="C5" s="533">
        <v>0</v>
      </c>
      <c r="D5" s="533">
        <v>1</v>
      </c>
      <c r="E5" s="533">
        <v>1</v>
      </c>
      <c r="F5" s="533">
        <v>1</v>
      </c>
      <c r="G5" s="533"/>
      <c r="H5" s="532">
        <f t="shared" si="0"/>
        <v>10</v>
      </c>
    </row>
    <row r="6" spans="1:8" x14ac:dyDescent="0.25">
      <c r="A6" t="s">
        <v>1659</v>
      </c>
      <c r="B6" s="533">
        <v>30</v>
      </c>
      <c r="C6" s="533">
        <v>6</v>
      </c>
      <c r="D6" s="533">
        <v>6</v>
      </c>
      <c r="E6" s="533">
        <v>6</v>
      </c>
      <c r="F6" s="533">
        <v>6</v>
      </c>
      <c r="G6" s="533"/>
      <c r="H6" s="532">
        <f t="shared" si="0"/>
        <v>54</v>
      </c>
    </row>
    <row r="7" spans="1:8" x14ac:dyDescent="0.25">
      <c r="A7" t="s">
        <v>1660</v>
      </c>
      <c r="B7" s="533">
        <v>10</v>
      </c>
      <c r="C7" s="533">
        <v>2</v>
      </c>
      <c r="D7" s="533">
        <v>2</v>
      </c>
      <c r="E7" s="533">
        <v>2</v>
      </c>
      <c r="F7" s="533">
        <v>5</v>
      </c>
      <c r="G7" s="533"/>
      <c r="H7" s="532">
        <f t="shared" si="0"/>
        <v>21</v>
      </c>
    </row>
    <row r="8" spans="1:8" x14ac:dyDescent="0.25">
      <c r="B8" s="532">
        <f>SUM(B3:B7)</f>
        <v>68</v>
      </c>
      <c r="C8" s="532">
        <f t="shared" ref="C8:F8" si="1">SUM(C3:C7)</f>
        <v>10</v>
      </c>
      <c r="D8" s="532">
        <f t="shared" si="1"/>
        <v>10</v>
      </c>
      <c r="E8" s="532">
        <f t="shared" si="1"/>
        <v>10</v>
      </c>
      <c r="F8" s="532">
        <f t="shared" si="1"/>
        <v>16</v>
      </c>
      <c r="G8" s="532"/>
      <c r="H8" s="534">
        <f>SUM(H3:H7)</f>
        <v>114</v>
      </c>
    </row>
    <row r="11" spans="1:8" x14ac:dyDescent="0.25">
      <c r="B11">
        <v>68</v>
      </c>
      <c r="F11">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U13"/>
  <sheetViews>
    <sheetView topLeftCell="AF8" zoomScale="86" zoomScaleNormal="86" workbookViewId="0">
      <selection activeCell="AX12" sqref="AX12"/>
    </sheetView>
  </sheetViews>
  <sheetFormatPr baseColWidth="10" defaultColWidth="11.42578125" defaultRowHeight="12.75" x14ac:dyDescent="0.2"/>
  <cols>
    <col min="1" max="1" width="3.7109375" style="23" customWidth="1"/>
    <col min="2" max="2" width="12.140625" style="23" customWidth="1"/>
    <col min="3" max="3" width="19.42578125" style="23" customWidth="1"/>
    <col min="4" max="4" width="12.5703125" style="23" customWidth="1"/>
    <col min="5" max="5" width="27.28515625" style="23" customWidth="1"/>
    <col min="6" max="23" width="15.7109375" style="23" customWidth="1"/>
    <col min="24" max="16384" width="11.42578125" style="23"/>
  </cols>
  <sheetData>
    <row r="2" spans="2:47" ht="15" customHeight="1" x14ac:dyDescent="0.2">
      <c r="B2" s="748" t="s">
        <v>577</v>
      </c>
      <c r="C2" s="749"/>
      <c r="D2" s="749"/>
      <c r="E2" s="749"/>
      <c r="F2" s="749"/>
      <c r="G2" s="749"/>
      <c r="H2" s="749"/>
      <c r="I2" s="749"/>
      <c r="J2" s="749"/>
      <c r="K2" s="749"/>
      <c r="L2" s="749"/>
      <c r="M2" s="749"/>
      <c r="N2" s="749"/>
      <c r="O2" s="749"/>
      <c r="P2" s="749"/>
      <c r="Q2" s="749"/>
      <c r="R2" s="749"/>
      <c r="S2" s="749"/>
      <c r="T2" s="749"/>
      <c r="U2" s="749"/>
      <c r="V2" s="749"/>
      <c r="W2" s="749"/>
    </row>
    <row r="3" spans="2:47" ht="12.75" customHeight="1" x14ac:dyDescent="0.2">
      <c r="B3" s="748"/>
      <c r="C3" s="749"/>
      <c r="D3" s="749"/>
      <c r="E3" s="749"/>
      <c r="F3" s="749"/>
      <c r="G3" s="749"/>
      <c r="H3" s="749"/>
      <c r="I3" s="749"/>
      <c r="J3" s="749"/>
      <c r="K3" s="749"/>
      <c r="L3" s="749"/>
      <c r="M3" s="749"/>
      <c r="N3" s="749"/>
      <c r="O3" s="749"/>
      <c r="P3" s="749"/>
      <c r="Q3" s="749"/>
      <c r="R3" s="749"/>
      <c r="S3" s="749"/>
      <c r="T3" s="749"/>
      <c r="U3" s="749"/>
      <c r="V3" s="749"/>
      <c r="W3" s="749"/>
    </row>
    <row r="4" spans="2:47" ht="12.75" customHeight="1" x14ac:dyDescent="0.2">
      <c r="B4" s="750"/>
      <c r="C4" s="751"/>
      <c r="D4" s="751"/>
      <c r="E4" s="751"/>
      <c r="F4" s="751"/>
      <c r="G4" s="751"/>
      <c r="H4" s="751"/>
      <c r="I4" s="751"/>
      <c r="J4" s="751"/>
      <c r="K4" s="751"/>
      <c r="L4" s="751"/>
      <c r="M4" s="751"/>
      <c r="N4" s="751"/>
      <c r="O4" s="751"/>
      <c r="P4" s="751"/>
      <c r="Q4" s="751"/>
      <c r="R4" s="751"/>
      <c r="S4" s="751"/>
      <c r="T4" s="751"/>
      <c r="U4" s="751"/>
      <c r="V4" s="751"/>
      <c r="W4" s="751"/>
    </row>
    <row r="5" spans="2:47" ht="22.5" customHeight="1" thickBot="1" x14ac:dyDescent="0.25">
      <c r="B5" s="758" t="s">
        <v>578</v>
      </c>
      <c r="C5" s="760" t="s">
        <v>456</v>
      </c>
      <c r="D5" s="760" t="s">
        <v>579</v>
      </c>
      <c r="E5" s="760" t="s">
        <v>580</v>
      </c>
      <c r="F5" s="762" t="s">
        <v>581</v>
      </c>
      <c r="G5" s="763"/>
      <c r="H5" s="763"/>
      <c r="I5" s="763"/>
      <c r="J5" s="763"/>
      <c r="K5" s="764"/>
      <c r="L5" s="755" t="s">
        <v>593</v>
      </c>
      <c r="M5" s="756"/>
      <c r="N5" s="756"/>
      <c r="O5" s="756"/>
      <c r="P5" s="756"/>
      <c r="Q5" s="757"/>
      <c r="R5" s="755" t="s">
        <v>777</v>
      </c>
      <c r="S5" s="756"/>
      <c r="T5" s="756"/>
      <c r="U5" s="756"/>
      <c r="V5" s="756"/>
      <c r="W5" s="757"/>
      <c r="X5" s="765" t="s">
        <v>1536</v>
      </c>
      <c r="Y5" s="766"/>
      <c r="Z5" s="766"/>
      <c r="AA5" s="766"/>
      <c r="AB5" s="766"/>
      <c r="AC5" s="767"/>
      <c r="AD5" s="765" t="s">
        <v>1537</v>
      </c>
      <c r="AE5" s="766"/>
      <c r="AF5" s="766"/>
      <c r="AG5" s="766"/>
      <c r="AH5" s="766"/>
      <c r="AI5" s="767"/>
      <c r="AJ5" s="765" t="s">
        <v>1538</v>
      </c>
      <c r="AK5" s="766"/>
      <c r="AL5" s="766"/>
      <c r="AM5" s="766"/>
      <c r="AN5" s="766"/>
      <c r="AO5" s="767"/>
      <c r="AP5" s="765" t="s">
        <v>1539</v>
      </c>
      <c r="AQ5" s="766"/>
      <c r="AR5" s="766"/>
      <c r="AS5" s="766"/>
      <c r="AT5" s="766"/>
      <c r="AU5" s="767"/>
    </row>
    <row r="6" spans="2:47" ht="32.25" thickBot="1" x14ac:dyDescent="0.25">
      <c r="B6" s="759"/>
      <c r="C6" s="761"/>
      <c r="D6" s="761"/>
      <c r="E6" s="761"/>
      <c r="F6" s="236" t="s">
        <v>582</v>
      </c>
      <c r="G6" s="236" t="s">
        <v>583</v>
      </c>
      <c r="H6" s="236" t="s">
        <v>584</v>
      </c>
      <c r="I6" s="236" t="s">
        <v>594</v>
      </c>
      <c r="J6" s="236" t="s">
        <v>595</v>
      </c>
      <c r="K6" s="238" t="s">
        <v>585</v>
      </c>
      <c r="L6" s="236" t="s">
        <v>582</v>
      </c>
      <c r="M6" s="236" t="s">
        <v>583</v>
      </c>
      <c r="N6" s="236" t="s">
        <v>584</v>
      </c>
      <c r="O6" s="236" t="s">
        <v>594</v>
      </c>
      <c r="P6" s="236" t="s">
        <v>595</v>
      </c>
      <c r="Q6" s="238" t="s">
        <v>585</v>
      </c>
      <c r="R6" s="236" t="s">
        <v>582</v>
      </c>
      <c r="S6" s="236" t="s">
        <v>583</v>
      </c>
      <c r="T6" s="236" t="s">
        <v>584</v>
      </c>
      <c r="U6" s="236" t="s">
        <v>594</v>
      </c>
      <c r="V6" s="236" t="s">
        <v>595</v>
      </c>
      <c r="W6" s="238" t="s">
        <v>585</v>
      </c>
      <c r="X6" s="236" t="s">
        <v>582</v>
      </c>
      <c r="Y6" s="236" t="s">
        <v>583</v>
      </c>
      <c r="Z6" s="236" t="s">
        <v>584</v>
      </c>
      <c r="AA6" s="236" t="s">
        <v>594</v>
      </c>
      <c r="AB6" s="236" t="s">
        <v>595</v>
      </c>
      <c r="AC6" s="238" t="s">
        <v>585</v>
      </c>
      <c r="AD6" s="236" t="s">
        <v>582</v>
      </c>
      <c r="AE6" s="236" t="s">
        <v>583</v>
      </c>
      <c r="AF6" s="236" t="s">
        <v>584</v>
      </c>
      <c r="AG6" s="236" t="s">
        <v>594</v>
      </c>
      <c r="AH6" s="236" t="s">
        <v>595</v>
      </c>
      <c r="AI6" s="238" t="s">
        <v>585</v>
      </c>
      <c r="AJ6" s="236" t="s">
        <v>582</v>
      </c>
      <c r="AK6" s="236" t="s">
        <v>583</v>
      </c>
      <c r="AL6" s="236" t="s">
        <v>584</v>
      </c>
      <c r="AM6" s="236" t="s">
        <v>594</v>
      </c>
      <c r="AN6" s="236" t="s">
        <v>595</v>
      </c>
      <c r="AO6" s="238" t="s">
        <v>585</v>
      </c>
      <c r="AP6" s="236" t="s">
        <v>582</v>
      </c>
      <c r="AQ6" s="236" t="s">
        <v>583</v>
      </c>
      <c r="AR6" s="236" t="s">
        <v>584</v>
      </c>
      <c r="AS6" s="236" t="s">
        <v>594</v>
      </c>
      <c r="AT6" s="236" t="s">
        <v>595</v>
      </c>
      <c r="AU6" s="238" t="s">
        <v>585</v>
      </c>
    </row>
    <row r="7" spans="2:47" ht="115.5" thickTop="1" x14ac:dyDescent="0.2">
      <c r="B7" s="24">
        <v>1</v>
      </c>
      <c r="C7" s="28" t="s">
        <v>454</v>
      </c>
      <c r="D7" s="30">
        <v>15</v>
      </c>
      <c r="E7" s="25" t="s">
        <v>586</v>
      </c>
      <c r="F7" s="32">
        <v>6</v>
      </c>
      <c r="G7" s="33"/>
      <c r="H7" s="34"/>
      <c r="I7" s="35">
        <v>1</v>
      </c>
      <c r="J7" s="36">
        <v>8</v>
      </c>
      <c r="K7" s="64">
        <f>SUM(F7:J7)</f>
        <v>15</v>
      </c>
      <c r="L7" s="32"/>
      <c r="M7" s="33">
        <v>6</v>
      </c>
      <c r="N7" s="34">
        <v>1</v>
      </c>
      <c r="O7" s="35"/>
      <c r="P7" s="36">
        <v>8</v>
      </c>
      <c r="Q7" s="61">
        <f>SUM(L7:P7)</f>
        <v>15</v>
      </c>
      <c r="R7" s="32">
        <v>1</v>
      </c>
      <c r="S7" s="33">
        <v>4</v>
      </c>
      <c r="T7" s="34">
        <v>2</v>
      </c>
      <c r="U7" s="35">
        <v>1</v>
      </c>
      <c r="V7" s="36">
        <v>7</v>
      </c>
      <c r="W7" s="64">
        <v>15</v>
      </c>
      <c r="X7" s="224">
        <v>0</v>
      </c>
      <c r="Y7" s="230">
        <v>0</v>
      </c>
      <c r="Z7" s="210">
        <v>6</v>
      </c>
      <c r="AA7" s="211">
        <v>4</v>
      </c>
      <c r="AB7" s="212">
        <v>5</v>
      </c>
      <c r="AC7" s="222">
        <f>SUM(X7:AB7)</f>
        <v>15</v>
      </c>
      <c r="AD7" s="209">
        <v>0</v>
      </c>
      <c r="AE7" s="227">
        <v>0</v>
      </c>
      <c r="AF7" s="210">
        <v>4</v>
      </c>
      <c r="AG7" s="211">
        <v>4</v>
      </c>
      <c r="AH7" s="212">
        <v>7</v>
      </c>
      <c r="AI7" s="221">
        <f>SUM(AD7:AH7)</f>
        <v>15</v>
      </c>
      <c r="AJ7" s="209">
        <v>1</v>
      </c>
      <c r="AK7" s="233">
        <v>2</v>
      </c>
      <c r="AL7" s="210">
        <v>4</v>
      </c>
      <c r="AM7" s="211">
        <v>3</v>
      </c>
      <c r="AN7" s="212">
        <v>5</v>
      </c>
      <c r="AO7" s="222">
        <f>SUM(AJ7:AN7)</f>
        <v>15</v>
      </c>
      <c r="AP7" s="209">
        <v>1</v>
      </c>
      <c r="AQ7" s="227">
        <v>5</v>
      </c>
      <c r="AR7" s="210">
        <v>4</v>
      </c>
      <c r="AS7" s="211">
        <v>3</v>
      </c>
      <c r="AT7" s="212">
        <v>2</v>
      </c>
      <c r="AU7" s="221">
        <f>SUM(AP7:AT7)</f>
        <v>15</v>
      </c>
    </row>
    <row r="8" spans="2:47" ht="63.75" x14ac:dyDescent="0.2">
      <c r="B8" s="24">
        <v>2</v>
      </c>
      <c r="C8" s="28" t="s">
        <v>587</v>
      </c>
      <c r="D8" s="30">
        <v>14</v>
      </c>
      <c r="E8" s="25" t="s">
        <v>588</v>
      </c>
      <c r="F8" s="37">
        <v>7</v>
      </c>
      <c r="G8" s="38">
        <v>4</v>
      </c>
      <c r="H8" s="39"/>
      <c r="I8" s="40"/>
      <c r="J8" s="41">
        <v>3</v>
      </c>
      <c r="K8" s="65">
        <f>SUM(F8:J8)</f>
        <v>14</v>
      </c>
      <c r="L8" s="37">
        <v>1</v>
      </c>
      <c r="M8" s="38">
        <v>1</v>
      </c>
      <c r="N8" s="39"/>
      <c r="O8" s="40"/>
      <c r="P8" s="41">
        <v>9</v>
      </c>
      <c r="Q8" s="62">
        <f>SUM(L8:P8)</f>
        <v>11</v>
      </c>
      <c r="R8" s="37">
        <v>1</v>
      </c>
      <c r="S8" s="38">
        <v>1</v>
      </c>
      <c r="T8" s="39">
        <v>2</v>
      </c>
      <c r="U8" s="40">
        <v>3</v>
      </c>
      <c r="V8" s="41">
        <v>7</v>
      </c>
      <c r="W8" s="65">
        <v>14</v>
      </c>
      <c r="X8" s="225">
        <v>0</v>
      </c>
      <c r="Y8" s="231">
        <v>3</v>
      </c>
      <c r="Z8" s="214">
        <v>4</v>
      </c>
      <c r="AA8" s="215">
        <v>7</v>
      </c>
      <c r="AB8" s="216">
        <v>0</v>
      </c>
      <c r="AC8" s="222">
        <f>SUM(X8:AB8)</f>
        <v>14</v>
      </c>
      <c r="AD8" s="213">
        <v>0</v>
      </c>
      <c r="AE8" s="228">
        <v>3</v>
      </c>
      <c r="AF8" s="214">
        <v>4</v>
      </c>
      <c r="AG8" s="215">
        <v>3</v>
      </c>
      <c r="AH8" s="216">
        <v>4</v>
      </c>
      <c r="AI8" s="221">
        <f>SUM(AD8:AH8)</f>
        <v>14</v>
      </c>
      <c r="AJ8" s="213">
        <v>0</v>
      </c>
      <c r="AK8" s="234">
        <v>3</v>
      </c>
      <c r="AL8" s="214">
        <v>5</v>
      </c>
      <c r="AM8" s="215">
        <v>4</v>
      </c>
      <c r="AN8" s="216">
        <v>2</v>
      </c>
      <c r="AO8" s="222">
        <f>SUM(AJ8:AN8)</f>
        <v>14</v>
      </c>
      <c r="AP8" s="213">
        <v>0</v>
      </c>
      <c r="AQ8" s="228">
        <v>7</v>
      </c>
      <c r="AR8" s="214">
        <v>6</v>
      </c>
      <c r="AS8" s="215">
        <v>1</v>
      </c>
      <c r="AT8" s="216">
        <v>0</v>
      </c>
      <c r="AU8" s="221">
        <f>SUM(AP8:AT8)</f>
        <v>14</v>
      </c>
    </row>
    <row r="9" spans="2:47" ht="89.25" x14ac:dyDescent="0.2">
      <c r="B9" s="24">
        <v>3</v>
      </c>
      <c r="C9" s="28" t="s">
        <v>350</v>
      </c>
      <c r="D9" s="30">
        <v>9</v>
      </c>
      <c r="E9" s="25" t="s">
        <v>589</v>
      </c>
      <c r="F9" s="37">
        <v>2</v>
      </c>
      <c r="G9" s="38"/>
      <c r="H9" s="39"/>
      <c r="I9" s="40"/>
      <c r="J9" s="41">
        <v>7</v>
      </c>
      <c r="K9" s="65">
        <f>SUM(F9:J9)</f>
        <v>9</v>
      </c>
      <c r="L9" s="37"/>
      <c r="M9" s="38"/>
      <c r="N9" s="39"/>
      <c r="O9" s="40"/>
      <c r="P9" s="41">
        <v>7</v>
      </c>
      <c r="Q9" s="62">
        <f>SUM(L9:P9)</f>
        <v>7</v>
      </c>
      <c r="R9" s="37">
        <v>1</v>
      </c>
      <c r="S9" s="38">
        <v>2</v>
      </c>
      <c r="T9" s="39">
        <v>0</v>
      </c>
      <c r="U9" s="40">
        <v>3</v>
      </c>
      <c r="V9" s="41">
        <v>3</v>
      </c>
      <c r="W9" s="65">
        <v>9</v>
      </c>
      <c r="X9" s="225">
        <v>1</v>
      </c>
      <c r="Y9" s="231">
        <v>1</v>
      </c>
      <c r="Z9" s="214">
        <v>3</v>
      </c>
      <c r="AA9" s="215">
        <v>3</v>
      </c>
      <c r="AB9" s="216">
        <v>1</v>
      </c>
      <c r="AC9" s="222">
        <f>SUM(X9:AB9)</f>
        <v>9</v>
      </c>
      <c r="AD9" s="213">
        <v>1</v>
      </c>
      <c r="AE9" s="228">
        <v>2</v>
      </c>
      <c r="AF9" s="214">
        <v>1</v>
      </c>
      <c r="AG9" s="215">
        <v>3</v>
      </c>
      <c r="AH9" s="216">
        <v>2</v>
      </c>
      <c r="AI9" s="221">
        <f>SUM(AD9:AH9)</f>
        <v>9</v>
      </c>
      <c r="AJ9" s="213">
        <v>1</v>
      </c>
      <c r="AK9" s="234">
        <v>2</v>
      </c>
      <c r="AL9" s="214">
        <v>2</v>
      </c>
      <c r="AM9" s="215">
        <v>3</v>
      </c>
      <c r="AN9" s="216">
        <v>1</v>
      </c>
      <c r="AO9" s="222">
        <f>SUM(AJ9:AN9)</f>
        <v>9</v>
      </c>
      <c r="AP9" s="213">
        <v>1</v>
      </c>
      <c r="AQ9" s="228">
        <v>4</v>
      </c>
      <c r="AR9" s="214">
        <v>3</v>
      </c>
      <c r="AS9" s="215">
        <v>1</v>
      </c>
      <c r="AT9" s="216">
        <v>0</v>
      </c>
      <c r="AU9" s="221">
        <f>SUM(AP9:AT9)</f>
        <v>9</v>
      </c>
    </row>
    <row r="10" spans="2:47" ht="115.5" customHeight="1" x14ac:dyDescent="0.2">
      <c r="B10" s="24">
        <v>4</v>
      </c>
      <c r="C10" s="28" t="s">
        <v>147</v>
      </c>
      <c r="D10" s="30">
        <v>54</v>
      </c>
      <c r="E10" s="25" t="s">
        <v>590</v>
      </c>
      <c r="F10" s="37">
        <v>30</v>
      </c>
      <c r="G10" s="38">
        <v>5</v>
      </c>
      <c r="H10" s="39"/>
      <c r="I10" s="40"/>
      <c r="J10" s="41">
        <v>18</v>
      </c>
      <c r="K10" s="65">
        <f>SUM(F10:J10)</f>
        <v>53</v>
      </c>
      <c r="L10" s="37">
        <v>2</v>
      </c>
      <c r="M10" s="38">
        <v>5</v>
      </c>
      <c r="N10" s="39">
        <v>4</v>
      </c>
      <c r="O10" s="40">
        <v>1</v>
      </c>
      <c r="P10" s="41">
        <v>34</v>
      </c>
      <c r="Q10" s="62">
        <f>SUM(L10:P10)</f>
        <v>46</v>
      </c>
      <c r="R10" s="37">
        <v>4</v>
      </c>
      <c r="S10" s="38">
        <v>5</v>
      </c>
      <c r="T10" s="39">
        <v>8</v>
      </c>
      <c r="U10" s="40">
        <v>17</v>
      </c>
      <c r="V10" s="41">
        <v>20</v>
      </c>
      <c r="W10" s="65">
        <v>54</v>
      </c>
      <c r="X10" s="225">
        <v>2</v>
      </c>
      <c r="Y10" s="231">
        <v>0</v>
      </c>
      <c r="Z10" s="214">
        <v>23</v>
      </c>
      <c r="AA10" s="215">
        <v>23</v>
      </c>
      <c r="AB10" s="216">
        <v>6</v>
      </c>
      <c r="AC10" s="222">
        <f>SUM(X10:AB10)</f>
        <v>54</v>
      </c>
      <c r="AD10" s="213">
        <v>0</v>
      </c>
      <c r="AE10" s="228">
        <v>5</v>
      </c>
      <c r="AF10" s="214">
        <v>18</v>
      </c>
      <c r="AG10" s="215">
        <v>18</v>
      </c>
      <c r="AH10" s="216">
        <v>13</v>
      </c>
      <c r="AI10" s="221">
        <f>SUM(AD10:AH10)</f>
        <v>54</v>
      </c>
      <c r="AJ10" s="213">
        <v>2</v>
      </c>
      <c r="AK10" s="234">
        <v>8</v>
      </c>
      <c r="AL10" s="214">
        <v>18</v>
      </c>
      <c r="AM10" s="215">
        <v>21</v>
      </c>
      <c r="AN10" s="216">
        <v>5</v>
      </c>
      <c r="AO10" s="222">
        <f>SUM(AJ10:AN10)</f>
        <v>54</v>
      </c>
      <c r="AP10" s="213">
        <v>4</v>
      </c>
      <c r="AQ10" s="228">
        <v>22</v>
      </c>
      <c r="AR10" s="214">
        <v>22</v>
      </c>
      <c r="AS10" s="215">
        <v>6</v>
      </c>
      <c r="AT10" s="216">
        <v>0</v>
      </c>
      <c r="AU10" s="221">
        <f>SUM(AP10:AT10)</f>
        <v>54</v>
      </c>
    </row>
    <row r="11" spans="2:47" ht="90" thickBot="1" x14ac:dyDescent="0.25">
      <c r="B11" s="26">
        <v>5</v>
      </c>
      <c r="C11" s="29" t="s">
        <v>9</v>
      </c>
      <c r="D11" s="31">
        <v>22</v>
      </c>
      <c r="E11" s="27" t="s">
        <v>591</v>
      </c>
      <c r="F11" s="42">
        <v>5</v>
      </c>
      <c r="G11" s="43">
        <v>4</v>
      </c>
      <c r="H11" s="44"/>
      <c r="I11" s="45"/>
      <c r="J11" s="46">
        <v>13</v>
      </c>
      <c r="K11" s="66">
        <f>SUM(F11:J11)</f>
        <v>22</v>
      </c>
      <c r="L11" s="42">
        <v>3</v>
      </c>
      <c r="M11" s="43">
        <v>4</v>
      </c>
      <c r="N11" s="44">
        <v>2</v>
      </c>
      <c r="O11" s="45">
        <v>2</v>
      </c>
      <c r="P11" s="46">
        <v>7</v>
      </c>
      <c r="Q11" s="63">
        <f>SUM(L11:P11)</f>
        <v>18</v>
      </c>
      <c r="R11" s="42">
        <v>5</v>
      </c>
      <c r="S11" s="43">
        <v>4</v>
      </c>
      <c r="T11" s="44">
        <v>15</v>
      </c>
      <c r="U11" s="45">
        <v>34</v>
      </c>
      <c r="V11" s="46"/>
      <c r="W11" s="66">
        <v>22</v>
      </c>
      <c r="X11" s="226">
        <v>1</v>
      </c>
      <c r="Y11" s="232">
        <v>6</v>
      </c>
      <c r="Z11" s="218">
        <v>8</v>
      </c>
      <c r="AA11" s="219">
        <v>5</v>
      </c>
      <c r="AB11" s="220">
        <v>2</v>
      </c>
      <c r="AC11" s="222">
        <f>SUM(X11:AB11)</f>
        <v>22</v>
      </c>
      <c r="AD11" s="217">
        <v>2</v>
      </c>
      <c r="AE11" s="229">
        <v>6</v>
      </c>
      <c r="AF11" s="218">
        <v>8</v>
      </c>
      <c r="AG11" s="219">
        <v>6</v>
      </c>
      <c r="AH11" s="220">
        <v>0</v>
      </c>
      <c r="AI11" s="221">
        <f>SUM(AD11:AH11)</f>
        <v>22</v>
      </c>
      <c r="AJ11" s="217">
        <v>2</v>
      </c>
      <c r="AK11" s="235">
        <v>10</v>
      </c>
      <c r="AL11" s="218">
        <v>7</v>
      </c>
      <c r="AM11" s="219">
        <v>3</v>
      </c>
      <c r="AN11" s="220">
        <v>0</v>
      </c>
      <c r="AO11" s="222">
        <f>SUM(AJ11:AN11)</f>
        <v>22</v>
      </c>
      <c r="AP11" s="217">
        <v>5</v>
      </c>
      <c r="AQ11" s="229">
        <v>9</v>
      </c>
      <c r="AR11" s="218">
        <v>6</v>
      </c>
      <c r="AS11" s="219">
        <v>2</v>
      </c>
      <c r="AT11" s="220">
        <v>0</v>
      </c>
      <c r="AU11" s="221">
        <f>SUM(AP11:AT11)</f>
        <v>22</v>
      </c>
    </row>
    <row r="12" spans="2:47" ht="40.5" customHeight="1" thickBot="1" x14ac:dyDescent="0.45">
      <c r="B12" s="752" t="s">
        <v>592</v>
      </c>
      <c r="C12" s="753"/>
      <c r="D12" s="753"/>
      <c r="E12" s="754"/>
      <c r="F12" s="239">
        <f t="shared" ref="F12:J12" si="0">SUM(F7:F11)</f>
        <v>50</v>
      </c>
      <c r="G12" s="239">
        <f t="shared" si="0"/>
        <v>13</v>
      </c>
      <c r="H12" s="239"/>
      <c r="I12" s="240">
        <f t="shared" si="0"/>
        <v>1</v>
      </c>
      <c r="J12" s="239">
        <f t="shared" si="0"/>
        <v>49</v>
      </c>
      <c r="K12" s="239">
        <f>SUM(K7:K11)</f>
        <v>113</v>
      </c>
      <c r="L12" s="239">
        <f t="shared" ref="L12:P12" si="1">SUM(L7:L11)</f>
        <v>6</v>
      </c>
      <c r="M12" s="239">
        <f t="shared" si="1"/>
        <v>16</v>
      </c>
      <c r="N12" s="239">
        <f t="shared" si="1"/>
        <v>7</v>
      </c>
      <c r="O12" s="240">
        <f t="shared" si="1"/>
        <v>3</v>
      </c>
      <c r="P12" s="239">
        <f t="shared" si="1"/>
        <v>65</v>
      </c>
      <c r="Q12" s="239">
        <f>SUM(Q7:Q11)</f>
        <v>97</v>
      </c>
      <c r="R12" s="239">
        <f t="shared" ref="R12:V12" si="2">SUM(R7:R11)</f>
        <v>12</v>
      </c>
      <c r="S12" s="239">
        <f t="shared" si="2"/>
        <v>16</v>
      </c>
      <c r="T12" s="239">
        <f t="shared" si="2"/>
        <v>27</v>
      </c>
      <c r="U12" s="240">
        <f t="shared" si="2"/>
        <v>58</v>
      </c>
      <c r="V12" s="239">
        <f t="shared" si="2"/>
        <v>37</v>
      </c>
      <c r="W12" s="239">
        <f>SUM(W7:W11)</f>
        <v>114</v>
      </c>
      <c r="X12" s="241">
        <f t="shared" ref="X12:AB12" si="3">SUM(X7:X11)</f>
        <v>4</v>
      </c>
      <c r="Y12" s="241">
        <f t="shared" si="3"/>
        <v>10</v>
      </c>
      <c r="Z12" s="241">
        <f>SUM(Z7:Z11)</f>
        <v>44</v>
      </c>
      <c r="AA12" s="237">
        <f t="shared" si="3"/>
        <v>42</v>
      </c>
      <c r="AB12" s="241">
        <f t="shared" si="3"/>
        <v>14</v>
      </c>
      <c r="AC12" s="241">
        <f>SUM(AC7:AC11)</f>
        <v>114</v>
      </c>
      <c r="AD12" s="241">
        <f t="shared" ref="AD12:AH12" si="4">SUM(AD7:AD11)</f>
        <v>3</v>
      </c>
      <c r="AE12" s="241">
        <f t="shared" si="4"/>
        <v>16</v>
      </c>
      <c r="AF12" s="241">
        <f>SUM(AF7:AF11)</f>
        <v>35</v>
      </c>
      <c r="AG12" s="237">
        <f t="shared" si="4"/>
        <v>34</v>
      </c>
      <c r="AH12" s="241">
        <f t="shared" si="4"/>
        <v>26</v>
      </c>
      <c r="AI12" s="241">
        <f>SUM(AI7:AI11)</f>
        <v>114</v>
      </c>
      <c r="AJ12" s="241">
        <f t="shared" ref="AJ12:AN12" si="5">SUM(AJ7:AJ11)</f>
        <v>6</v>
      </c>
      <c r="AK12" s="241">
        <f t="shared" si="5"/>
        <v>25</v>
      </c>
      <c r="AL12" s="241">
        <f>SUM(AL7:AL11)</f>
        <v>36</v>
      </c>
      <c r="AM12" s="237">
        <f t="shared" si="5"/>
        <v>34</v>
      </c>
      <c r="AN12" s="241">
        <f t="shared" si="5"/>
        <v>13</v>
      </c>
      <c r="AO12" s="241">
        <f>SUM(AO7:AO11)</f>
        <v>114</v>
      </c>
      <c r="AP12" s="241">
        <f t="shared" ref="AP12:AT12" si="6">SUM(AP7:AP11)</f>
        <v>11</v>
      </c>
      <c r="AQ12" s="241">
        <f t="shared" si="6"/>
        <v>47</v>
      </c>
      <c r="AR12" s="241">
        <f>SUM(AR7:AR11)</f>
        <v>41</v>
      </c>
      <c r="AS12" s="237">
        <f t="shared" si="6"/>
        <v>13</v>
      </c>
      <c r="AT12" s="241">
        <f t="shared" si="6"/>
        <v>2</v>
      </c>
      <c r="AU12" s="241">
        <f>SUM(AU7:AU11)</f>
        <v>114</v>
      </c>
    </row>
    <row r="13" spans="2:47" ht="13.5" thickTop="1" x14ac:dyDescent="0.2">
      <c r="X13" s="223"/>
    </row>
  </sheetData>
  <mergeCells count="13">
    <mergeCell ref="X5:AC5"/>
    <mergeCell ref="AD5:AI5"/>
    <mergeCell ref="AJ5:AO5"/>
    <mergeCell ref="AP5:AU5"/>
    <mergeCell ref="R5:W5"/>
    <mergeCell ref="B2:W4"/>
    <mergeCell ref="B12:E12"/>
    <mergeCell ref="L5:Q5"/>
    <mergeCell ref="B5:B6"/>
    <mergeCell ref="C5:C6"/>
    <mergeCell ref="D5:D6"/>
    <mergeCell ref="E5:E6"/>
    <mergeCell ref="F5:K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DECENAL PC DISCAPACIDAD</vt:lpstr>
      <vt:lpstr>Hoja1</vt:lpstr>
      <vt:lpstr>SEMF 2016-2017-2018</vt:lpstr>
      <vt:lpstr>'PLAN DECENAL PC DISCAPACIDAD'!Títulos_a_imprimir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Laura</cp:lastModifiedBy>
  <dcterms:created xsi:type="dcterms:W3CDTF">2015-12-12T23:32:55Z</dcterms:created>
  <dcterms:modified xsi:type="dcterms:W3CDTF">2023-11-28T16:18:58Z</dcterms:modified>
</cp:coreProperties>
</file>