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lumis\OneDrive\Desktop\SEGUIMIENTO PP NARP 2024\"/>
    </mc:Choice>
  </mc:AlternateContent>
  <xr:revisionPtr revIDLastSave="0" documentId="13_ncr:1_{F0632B7B-5D0F-4520-BF1A-066B5E496337}" xr6:coauthVersionLast="47" xr6:coauthVersionMax="47" xr10:uidLastSave="{00000000-0000-0000-0000-000000000000}"/>
  <bookViews>
    <workbookView xWindow="-120" yWindow="-120" windowWidth="20730" windowHeight="11040" xr2:uid="{00000000-000D-0000-FFFF-FFFF00000000}"/>
  </bookViews>
  <sheets>
    <sheet name="SEGUIMIENTO" sheetId="2" r:id="rId1"/>
    <sheet name="SEGUIMIENTO (2)" sheetId="5" state="hidden" r:id="rId2"/>
  </sheets>
  <definedNames>
    <definedName name="_xlnm._FilterDatabase" localSheetId="0" hidden="1">SEGUIMIENTO!$A$3:$BLQ$34</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34" i="2" l="1"/>
  <c r="BJ33" i="2"/>
  <c r="BJ32" i="2"/>
  <c r="BM31" i="2"/>
  <c r="BJ31" i="2"/>
  <c r="BJ30" i="2"/>
  <c r="BJ28" i="2"/>
  <c r="BJ27" i="2"/>
  <c r="BJ26" i="2"/>
  <c r="BJ25" i="2"/>
  <c r="BJ24" i="2"/>
  <c r="BJ23" i="2"/>
  <c r="BJ22" i="2"/>
  <c r="BJ21" i="2"/>
  <c r="BJ20" i="2"/>
  <c r="BJ19" i="2"/>
  <c r="BJ18" i="2"/>
  <c r="BJ17" i="2"/>
  <c r="BJ16" i="2"/>
  <c r="BJ15" i="2"/>
  <c r="BJ14" i="2"/>
  <c r="BJ13" i="2"/>
  <c r="BJ12" i="2"/>
  <c r="BJ11" i="2"/>
  <c r="BJ10" i="2"/>
  <c r="BJ9" i="2"/>
  <c r="BL8" i="2"/>
  <c r="BM8" i="2" s="1"/>
  <c r="BJ8" i="2"/>
  <c r="BJ7" i="2"/>
  <c r="BJ6" i="2"/>
  <c r="BM5" i="2"/>
  <c r="BJ4" i="2"/>
  <c r="BF31" i="2"/>
  <c r="BP18" i="2" l="1"/>
  <c r="BQ18" i="2" s="1"/>
  <c r="BQ17" i="2"/>
  <c r="BQ15" i="2"/>
  <c r="BC15" i="2"/>
  <c r="BP14" i="2"/>
  <c r="BQ14" i="2" s="1"/>
  <c r="BQ34" i="2"/>
  <c r="BF5" i="2"/>
  <c r="BE8" i="2"/>
  <c r="BF8" i="2" s="1"/>
  <c r="BQ22" i="2" l="1"/>
  <c r="BC34" i="2" l="1"/>
  <c r="BC33" i="2"/>
  <c r="BC32" i="2"/>
  <c r="BC31" i="2"/>
  <c r="BC30" i="2"/>
  <c r="BC28" i="2"/>
  <c r="BC27" i="2"/>
  <c r="BC26" i="2"/>
  <c r="BC25" i="2"/>
  <c r="BC24" i="2"/>
  <c r="BC23" i="2"/>
  <c r="BC22" i="2"/>
  <c r="BC21" i="2"/>
  <c r="BC20" i="2"/>
  <c r="BC19" i="2"/>
  <c r="BC18" i="2"/>
  <c r="BC17" i="2"/>
  <c r="BC16" i="2"/>
  <c r="BC14" i="2"/>
  <c r="BC13" i="2"/>
  <c r="BC12" i="2"/>
  <c r="BC11" i="2"/>
  <c r="BC10" i="2"/>
  <c r="BC9" i="2"/>
  <c r="BC8" i="2"/>
  <c r="BC7" i="2"/>
  <c r="BC6" i="2"/>
  <c r="BC4" i="2"/>
  <c r="AY12" i="2"/>
  <c r="BQ33" i="2"/>
  <c r="BQ4" i="2" l="1"/>
  <c r="AW8" i="2" l="1"/>
  <c r="AX8" i="2" s="1"/>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4" i="2"/>
  <c r="BQ13" i="2"/>
  <c r="BQ20" i="2"/>
  <c r="BQ24" i="2"/>
  <c r="BQ6" i="2" l="1"/>
  <c r="AO5" i="2" l="1"/>
  <c r="AO6" i="2"/>
  <c r="AO7" i="2"/>
  <c r="AR6" i="2" l="1"/>
  <c r="BQ23" i="2" l="1"/>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BQ9" i="2" l="1"/>
  <c r="BQ21" i="2"/>
  <c r="BQ25" i="2"/>
  <c r="BQ30" i="2"/>
  <c r="BQ32" i="2"/>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BI23" authorId="0" shapeId="0" xr:uid="{877DE128-A5A1-44AB-ABE5-78A5C9256B0F}">
      <text>
        <r>
          <rPr>
            <b/>
            <sz val="9"/>
            <color indexed="81"/>
            <rFont val="Tahoma"/>
            <family val="2"/>
          </rPr>
          <t>Laura:</t>
        </r>
        <r>
          <rPr>
            <sz val="9"/>
            <color indexed="81"/>
            <rFont val="Tahoma"/>
            <family val="2"/>
          </rPr>
          <t xml:space="preserve">
coordinar con los actores involucrados el cumplimiento del indicado</t>
        </r>
      </text>
    </comment>
    <comment ref="BM25" authorId="0" shapeId="0" xr:uid="{229C466D-43B7-4377-8254-849AFA727800}">
      <text>
        <r>
          <rPr>
            <b/>
            <sz val="14"/>
            <color indexed="81"/>
            <rFont val="Tahoma"/>
            <family val="2"/>
          </rPr>
          <t>Laura:</t>
        </r>
        <r>
          <rPr>
            <sz val="14"/>
            <color indexed="81"/>
            <rFont val="Tahoma"/>
            <family val="2"/>
          </rPr>
          <t xml:space="preserve">
ajustar el % de avance</t>
        </r>
      </text>
    </comment>
    <comment ref="BN25" authorId="0" shapeId="0" xr:uid="{2C1B4B6D-DC7B-46BE-85AA-DB0E38AB8698}">
      <text>
        <r>
          <rPr>
            <b/>
            <sz val="16"/>
            <color indexed="81"/>
            <rFont val="Tahoma"/>
            <family val="2"/>
          </rPr>
          <t>Laura:</t>
        </r>
        <r>
          <rPr>
            <sz val="16"/>
            <color indexed="81"/>
            <rFont val="Tahoma"/>
            <family val="2"/>
          </rPr>
          <t xml:space="preserve">
argumentar el recurso  programado y ejecutado toda vez que no hay avace en la meta fisica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<sst xmlns="http://schemas.openxmlformats.org/spreadsheetml/2006/main" count="988" uniqueCount="412">
  <si>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</si>
  <si>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</si>
  <si>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</si>
  <si>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</si>
  <si>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</si>
  <si>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</si>
  <si>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</si>
  <si>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</si>
  <si>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</si>
  <si>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</si>
  <si>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</si>
  <si>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</si>
  <si>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</si>
  <si>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</si>
  <si>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</si>
  <si>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</si>
  <si>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</si>
  <si>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</si>
  <si>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</si>
  <si>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</si>
  <si>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</si>
  <si>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</si>
  <si>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</si>
  <si>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</si>
  <si>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</si>
  <si>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</si>
  <si>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</si>
  <si>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</si>
  <si>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</si>
  <si>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</si>
  <si>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</si>
  <si>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</si>
  <si>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</si>
  <si>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</si>
  <si>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</si>
  <si>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</si>
  <si>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</si>
  <si>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</si>
  <si>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</si>
  <si>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</si>
  <si>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</si>
  <si>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</si>
  <si>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</si>
  <si>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</si>
  <si>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</si>
  <si>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</si>
  <si>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</si>
  <si>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</si>
  <si>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</si>
  <si>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</si>
  <si>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</si>
  <si>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</si>
  <si>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</si>
  <si>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</si>
  <si>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</si>
  <si>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</si>
  <si>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</si>
  <si>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</si>
  <si>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</si>
  <si>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</si>
  <si>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</si>
  <si>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</si>
  <si>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</si>
  <si>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</si>
  <si>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</si>
  <si>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</si>
  <si>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</si>
  <si>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</si>
  <si>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</si>
  <si>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</si>
  <si>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</si>
  <si>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</si>
  <si>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</si>
  <si>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</si>
  <si>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</si>
  <si>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</si>
  <si>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</si>
  <si>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</si>
  <si>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</si>
  <si>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</si>
  <si>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</si>
  <si>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</si>
  <si>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</si>
  <si>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</si>
  <si>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</si>
  <si>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</si>
  <si>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</si>
  <si>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</si>
  <si>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</si>
  <si>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</si>
  <si>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</si>
  <si>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</si>
  <si>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</si>
  <si>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</si>
  <si>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</si>
  <si>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</si>
  <si>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</si>
  <si>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</si>
  <si>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</si>
  <si>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</si>
  <si>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</si>
  <si>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</si>
  <si>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</si>
  <si>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</si>
  <si>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</si>
  <si>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</si>
  <si>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</si>
  <si>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</si>
  <si>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</si>
  <si>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</si>
  <si>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</si>
  <si>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</si>
  <si>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</si>
  <si>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</si>
  <si>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</si>
  <si>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</si>
  <si>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</si>
  <si>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</si>
  <si>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</si>
  <si>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</si>
  <si>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</si>
  <si>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</si>
  <si>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</si>
  <si>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</si>
  <si>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</si>
  <si>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</si>
  <si>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</si>
  <si>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</si>
  <si>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</si>
  <si>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</si>
  <si>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</si>
  <si>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</si>
  <si>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</si>
  <si>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</si>
  <si>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</si>
  <si>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</si>
  <si>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</si>
  <si>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</si>
  <si>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</si>
  <si>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</si>
  <si>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</si>
  <si>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</si>
  <si>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</si>
  <si>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</si>
  <si>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</si>
  <si>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</si>
  <si>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</si>
  <si>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</si>
  <si>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</si>
  <si>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</si>
  <si>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</si>
  <si>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</si>
  <si>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</si>
  <si>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</si>
  <si>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</si>
  <si>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</si>
  <si>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</si>
  <si>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</si>
  <si>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</si>
  <si>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</si>
  <si>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</si>
  <si>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</si>
  <si>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</si>
  <si>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</si>
  <si>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</si>
  <si>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</si>
  <si>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</si>
  <si>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</si>
  <si>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</si>
  <si>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</si>
  <si>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</si>
  <si>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</si>
  <si>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</si>
  <si>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</si>
  <si>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</si>
  <si>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</si>
  <si>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</si>
  <si>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</si>
  <si>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</si>
  <si>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</si>
  <si>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</si>
  <si>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</si>
  <si>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</si>
  <si>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</si>
  <si>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</si>
  <si>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</si>
  <si>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</si>
  <si>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</si>
  <si>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</si>
  <si>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</si>
  <si>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</si>
  <si>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</si>
  <si>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</si>
  <si>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</si>
  <si>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</si>
  <si>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</si>
  <si>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</si>
  <si>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</si>
  <si>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</si>
  <si>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</si>
  <si>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</si>
  <si>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</si>
  <si>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</si>
  <si>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</si>
  <si>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</si>
  <si>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</si>
  <si>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</si>
  <si>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</si>
  <si>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</si>
  <si>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</si>
  <si>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</si>
  <si>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</si>
  <si>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</si>
  <si>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</si>
  <si>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</si>
  <si>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</si>
  <si>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</si>
  <si>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</si>
  <si>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</si>
  <si>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</si>
  <si>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</si>
  <si>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</si>
  <si>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</si>
  <si>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</si>
  <si>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</si>
  <si>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</si>
  <si>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</si>
  <si>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</si>
  <si>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</si>
  <si>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</si>
  <si>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</si>
  <si>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</si>
  <si>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</si>
  <si>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</si>
  <si>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</si>
  <si>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</si>
  <si>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</si>
  <si>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</si>
  <si>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</si>
  <si>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</si>
  <si>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</si>
  <si>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</si>
  <si>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</si>
  <si>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</si>
  <si>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</si>
  <si>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</si>
  <si>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</si>
  <si>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</si>
  <si>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</si>
  <si>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</si>
  <si>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1.2.1.3 comunidad educativa de las instituciones educativas de los 11 municipios nocertificados del Departamento del Quindío, capacitada cada año en inclusión educativa con enfoque diferencial y de interseccionalidad. </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</si>
  <si>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</si>
  <si>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</si>
  <si>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</si>
  <si>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</si>
  <si>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</si>
  <si>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</si>
  <si>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</si>
  <si>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</si>
  <si>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PRIMER TRIMESTRE 2023</t>
  </si>
  <si>
    <t>Seguimiento Decenio</t>
  </si>
  <si>
    <t xml:space="preserve">Meta Programada </t>
  </si>
  <si>
    <t xml:space="preserve">Meta Acumulada </t>
  </si>
  <si>
    <t xml:space="preserve">PORCENTAJE DE AVANCE TOTAL DE LA POLÍTICA PÚBLICA </t>
  </si>
  <si>
    <t xml:space="preserve">Para la vigencia 2023 la Empresa Proyecta no conto para el 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</si>
  <si>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de acuerdo a la iniciativa para el mejoramiento de vivienda que se estableció con el Municipio de Buenavista, dentro de las 72 caracterizaciones se encontrarón dos (2) hogares con población Narp. </t>
  </si>
  <si>
    <t xml:space="preserve">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</si>
  <si>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</si>
  <si>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 En este periodo no se realiazó acciones referentes a brindar  asistencia  Resolución pacífica de conflictos para la inclusión de la población NARP en los espacios de participación y concertación de manera especifica, ya que las acciones adelantadas se realizarón mediante oferta institucional dirigido a la población en general. </t>
  </si>
  <si>
    <t>En este periodo no se realizarón acciones de promoción para nuevas organizaciones con enfoque de derechos  étnico NARP</t>
  </si>
  <si>
    <t xml:space="preserve">Observaciones cumplimiento Politica </t>
  </si>
  <si>
    <t>0.1</t>
  </si>
  <si>
    <t xml:space="preserve">
 La Secretaría de Cultura elaboró  el formato para realizar el diagnostico identitario cultural de la población NARP, se pasara  para la revisión, sugerencias  y aprobación de la consultiva.
</t>
  </si>
  <si>
    <t xml:space="preserve">La secretaría de Educación durante los periodos 2021,2022 y 2023 no reporta información de  una estrategia etnoeducativa en el contexto educativo </t>
  </si>
  <si>
    <t xml:space="preserve">La secretaria de Cultura no ha adenatado acciones para   crear e implementar una esrategia de estimulos a talentos y/o expresiones artisticas y culturales NARP en el departamento del Quindío. </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</si>
  <si>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</si>
  <si>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Para el  periodo reportado no se han adealntado acciones para el cumplimiento del indicador. </t>
  </si>
  <si>
    <t xml:space="preserve">Durante el periodo 2023, Para este trimestre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</si>
  <si>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La Secretaria de Turismo en el 2022, reporto que brindo apoyo 4 emprendimientos de la comunidad NARP  en  los municipio de la Tebaida, Quimbaya,circasia para el periodo 2023 no se han reportado acciones de cumpliento con el imdicador. </t>
  </si>
  <si>
    <t>0.4</t>
  </si>
  <si>
    <t xml:space="preserve"> No se han adelantado acciones para el cumplimiento del indicador. </t>
  </si>
  <si>
    <t xml:space="preserve">Durante el periodo reportado no  adelantaron  acciones en cumplimidento al indicador.  </t>
  </si>
  <si>
    <t xml:space="preserve">Para el  periodo reportado no se han adelantado acciones en  el cumplimiento del indicador. </t>
  </si>
  <si>
    <t xml:space="preserve">En los periodos 2021,2022 y 2023, Desde la Secretaria de Familia, se han realizado los seguimientos a la Política Pública NARP. </t>
  </si>
  <si>
    <t>1.2.2.1.Una estrategia e etnoeducación en el contexto educativo formulada e implementada.</t>
  </si>
  <si>
    <t>2.2.2.1 Acciones de promoción  de la economía naranja con población NARP del Departamento del Quindío ejecutadas</t>
  </si>
  <si>
    <t xml:space="preserve">Durante el periodo reportado no adelantaron acciones en cumplimidento al indicador.  </t>
  </si>
  <si>
    <t xml:space="preserve">En el momento no se han adelantado procesos con la poblacion Narp , esta pendiente  una reunion con el representante de la comunidad NARP. </t>
  </si>
  <si>
    <t>Para este periodo no se realizarón actividades relacionadas.</t>
  </si>
  <si>
    <t xml:space="preserve">En este periodo no se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t>
  </si>
  <si>
    <t>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t>
  </si>
  <si>
    <t>Se realizaron gestiones con la Secretaría de Familia para realizar acciones directas con la Población Narp, en donde Indeportes Quindío proporciona la oferta de distintos programas y disponibilidad de intervención.</t>
  </si>
  <si>
    <t>Se realizaron gestiones con la Secretaría de Familia para realizar acciones directas con la Población Narp, en donde Indeportes Quindío proporciona la oferta  y disponibilidad de intervención para torneos y encuentros deportivos.</t>
  </si>
  <si>
    <t>12 Municipios del departamento del Quindío  que durante enero y marzo de 2023 dispusieron de oferta  para la inclusión de población NARP en la formación deportiva, mediante las escuelas de formación</t>
  </si>
  <si>
    <t>En el momento se encuentran en viabilidad juridica los convenios para poderse suscribir y adelantar avances a la meta</t>
  </si>
  <si>
    <t>En el momento no se han adelantado procesos con la poblacion esta pendiente la sitacion a una reunion con el representante de la comunidad.</t>
  </si>
  <si>
    <r>
      <t>La Empresa para el Desarrollo Teritorial Proyecta realizó 1</t>
    </r>
    <r>
      <rPr>
        <sz val="12"/>
        <color rgb="FFFF0000"/>
        <rFont val="Arial"/>
        <family val="2"/>
      </rPr>
      <t xml:space="preserve"> </t>
    </r>
    <r>
      <rPr>
        <sz val="12"/>
        <rFont val="Arial"/>
        <family val="2"/>
      </rPr>
      <t>caracterización de condiciones de hogar de población Narp, en el Municipio de Buenavista,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Con relación al porcentaje de avance en caracterizaciones, se requiere conocer el número de población total NARP del departamento del Quindío, para realizar la comparación entre lo adelantando y el total, por lo anterior no se diligencia la casilla O</t>
    </r>
  </si>
  <si>
    <t xml:space="preserve">La Secretaria de Familia se encuentra diseñando la Estrategias de fortalecimiento  de las organizaciones de base social y comunitaria con enfoque diferencial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</si>
  <si>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</si>
  <si>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 xml:space="preserve">No se han adelantado acciones para el cumplimiento del indicador. </t>
  </si>
  <si>
    <t>Durante el periodo ejecutado no se realizaron acciones en cumplimiento al indicador en razon a que este esta programado a partir del año 2025</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</si>
  <si>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</si>
  <si>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SEGUIMIENTO SEGUNDO TRIMESTRE  2023</t>
  </si>
  <si>
    <t>Presupesto Programado</t>
  </si>
  <si>
    <t>Meta Física programada</t>
  </si>
  <si>
    <t>Meta física ejecutada</t>
  </si>
  <si>
    <t xml:space="preserve">Para la vigencia 2023, la Empresa Proyecta no contó para el II trimestre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</si>
  <si>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En  virtud al acta # 63, se incluyó dentro del contrato de prestación de servicios profesionales N° 3113 del 2023, la obligación del apoyo en  la creación del plan de promoción y protección de los DDHH de las comunidades NARP. Así mismo  y en ocasiones a las actividades de oferta institucional que brinda la secretaria del interior;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</si>
  <si>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Desde la Dirección de participación ciudadana, se consolida y se adelantan las gestiones para la programación de una agenda de trabajo para el siguiente periodo del enfoque NARP en los temas relacionados con la seguridad y convivencia ciudadana.</t>
  </si>
  <si>
    <t xml:space="preserve">En este período no se realizaron acciones tendientes a la resolución pacifica de conflictos de la población NARP, sin embargo,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t>
  </si>
  <si>
    <t>12 Municipios del departamento del Quindío  que durante enero y junio de 2023 dispusieron de oferta deportiva inclusiva, mediante las escuelas de formación</t>
  </si>
  <si>
    <t xml:space="preserve">La Secretaría de Cultura se encuentra en la elaboración del formato para realizar el diagnóstico identitario cultural de la población NARP, se pasa para la revisión, sugerencias  y aprobación de la consultiva.                          </t>
  </si>
  <si>
    <t>1 acción para el apoyo a torneos y encuentros deportivos de población NARP en el departamento del Quindío. Se realizaron gestiones con la Secretaría de Familia para realizar acciones directas con la Población Narp, en donde Indeportes Quindío proporciona la oferta  y disponibilidad de intervención para torneos y encuentros deportivos, se articularán con la SEcretaría de familia para llevar a cabo los torneos con la población NARP, el cual se llevará a cabo en el tercer trimestre.</t>
  </si>
  <si>
    <t xml:space="preserve">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Sin embargo la secretari de Familia en articulación con la secretaria del interior establecieron compromisos para brinadar asistencia técnica en los municipios del departamento, la cual se llevara acabo a partir del  tercer trimestre del 2023. </t>
  </si>
  <si>
    <t xml:space="preserve">Porcentaje de avance meta fisica </t>
  </si>
  <si>
    <t>La Secretaía de Cultura y  secretaria de Familia como Corresponsable de la politica NARP, adelantan acciones para la elaboraciónn de la estrategia orientada a la recuperación, conservación y promoción de las practicas culturalres de la población NARP. 
Sin embargo La Secretaría de Cultura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 con las asociaciones NARP no esta formulado el  documento de la Estrategia orientada a la  recuperación, conservación y promoción de las prácticas culturales de la población NARP del Departamento</t>
  </si>
  <si>
    <t xml:space="preserve">La Secretaía de Cultura y  secretaria de Familia como Corresponsable de la politica NARP, adelantan acciones para la elaboración de la estrategia orientada a la recuperación, conservación y promoción de las practicas culturalres de la población NARP. </t>
  </si>
  <si>
    <t>La Secretaria de Cultura no ha adelantado acciones que den cumplimiento con el indicador. Durante las convocatorias ofertadas por el Ministerio del Interior, en el  programa de concertación, quedaron ganadores los proyectos Fundeafro y Afrofuturo de la Población NARP.</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</si>
  <si>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donde se haran los respetivos reportes apartir del tercer trimestre 2023.  </t>
  </si>
  <si>
    <t xml:space="preserve"> Desde la Secretaria de Familia, se han realizado los seguimientos a la Política Pública NARP.</t>
  </si>
  <si>
    <t>La secretaria de Interior para el segundo trimestre no  realizaron acciones de promoción para la creación de nuevas organizaciones con enfoque NARP.</t>
  </si>
  <si>
    <t xml:space="preserve">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t>
  </si>
  <si>
    <t xml:space="preserve">La Secretaria de Turismo, Industria y Comercio no cuenta con la competencia para abordar en el territorio aspectos asociados a la Economia Naranja. Sin embargo, se analizara con las dependencias competentes la articulacion necesaria para tal fin. </t>
  </si>
  <si>
    <t xml:space="preserve"> La Secretaria de Agricultura,  en el momento no se han adelantado procesos con la poblacion NARP. Esta pendiente  una reunion con el representante de la comunidad. </t>
  </si>
  <si>
    <t>La secretaria de Agricultura, desarrollo y medio ambiente;  en el momento se encuentran en viabilidad juridica los convenios para poderse suscribir y adelantar avances,  a la meta</t>
  </si>
  <si>
    <t xml:space="preserve"> Desde la Secretaria de Agricultura ,en el momento no se han adelantado procesos con la poblacion NARP.  esta pendiente la citacion a una reunion con el representante de la comunidad.</t>
  </si>
  <si>
    <t xml:space="preserve">Para el  periodo reportado no se han adelantado acciones para el cumplimiento del indicador. </t>
  </si>
  <si>
    <t xml:space="preserve">Para el  periodo reportado no se han adelantado  acciones para el cumplimiento del indicador. </t>
  </si>
  <si>
    <t xml:space="preserve">La Secretaria de Educación, para el periodo reportado  no  han adealantado  acciones para el cumplimiento del indicador. </t>
  </si>
  <si>
    <t xml:space="preserve">La secretaria de Turismo Industria y Comercio, Para este trimestre  no  ha  adelantado actividades que le den cumplimiento al indicador .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</si>
  <si>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El presupuesto relacionado deriva de estas acciones.</t>
  </si>
  <si>
    <t xml:space="preserve"> Para el cumplimiento del indicador la secretarìa de familia se encuentra estructurando la ficha de caracterización de la Población Negra, Afrodescendiente, Raizal y Palenquera residentes en el Departamento del Quindío en el marco de su autonomía., posteriormente se esta a la espera de que la consultiva narp la apruebe, y ser normalizada  a traves de MIPG.  La empresa Proyecta   manifiesta que la  Caracterización de las condiciones de vivienda de las diferentes poblaciones se adelatan siempre y cuando "Proyecta" vaya a desarrollar proyectos y/o convenios con los entes territoriales para construcción o mejoramientos de vivienda.                La Empresa para el Desarrollo Teritorial Proyecta no realizó caracterizaciones de condiciones de hogar de población Narp, en el departamento del Quindío.  
Con relación al porcentaje de avance en caracterizaciones, se requiere conocer el número de población total NARP del departamento del Quindío, para realizar la comparación entre lo adelantando y el total, por lo anterior no se diligencia la casilla O.                                                                                                                                                                                                                                                                     *</t>
  </si>
  <si>
    <t xml:space="preserve"> Para la vigencia  2023, se llevó a cabo la siguiente acción:                                                                                                                                   El dia 28 de marzo del 2023,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</si>
  <si>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</si>
  <si>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 xml:space="preserve">Para el primer trimestre La Empresa para el Desarrollo Teritorial Proyecta, de acuerdo a la iniciativa para el mejoramiento de vivienda que se estableció con el Municipio de Buenavista, dentro de las 72 caracterizaciones se encontrarón dos (2) hogares con población Narp.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Para el segundo trimestre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La entidad proyecta a la fecha, no ha realizado las visitas técnicas y sociales para identiificar los beneficiarios que serán parte del mejoramiento de vivienda, los cuales se reportarán en el tercer trimestre. </t>
  </si>
  <si>
    <t xml:space="preserve">Para este periodo,  en virtud a la reunión de acercamiento con los enlaces NARP de los municipios, se realizó acercamiento con las direcciones de  participación ciudadana y Derechos Humanos de la secretaria del interior junto al equipo psicosocial  para definir y  crear plan de trabajo para la inclusión del  enfoque  NARP en las actividades en relación al acta N°63 </t>
  </si>
  <si>
    <t>la secretaría de familia en articulación con Indeportes anuarán esfuerzos en acciones que den cumplimiento con el indicador orientadas con enfoque diferencial a la población NARP, el cual se llevará a cabo a partir del tercer trimestre.                                                                                
 Indeportes realiza 1 acción deportiva, recrerativa y de actividad fisica orientada a la promoción de  hábitos saludables, la lúdica y el uso adecuado del tiempo libre de población NARP del Departamento del Quindío. Se realizaron gestiones con la Secretaría de Familia para realizar acciones directas con la Población Narp, en donde Indeportes Quindío proporciona la oferta de distintos programas y disponibilidad de intervención.</t>
  </si>
  <si>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Para  el  primer trimestre del  2023: La Secretaria de Cultura  en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Nota ;el presupuesto reportado correspon de a las acciones adelantadas por la Secretaria del Cultura en su oferta de formacióin en areas artisticas para la comunidad en general.   51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se realizó acompañamiento en la Institucion Educativa la Adiela Sede la Cecilia, se apoyó con la celebracion de la afrocolombianidad paisaje cultural cafetero, pero no se identifca el proyecto de información y divulgación del arte y la cultura de la Población NARP.</t>
  </si>
  <si>
    <r>
      <t>La Secretaria de Familia y Cultura se encuentran en proceso de articulación   para diseñar e implementar un proyecto de formulación y divulgación de las diversas manifestaciones del arte y la cultura  de la población NARP.                                                                          Sin embargo la Secretaria de Cultura adelanta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Nota ;el presupuesto reportado correspon de a las acciones adelantadas por la Secretaria del Cultura en su oferta de formacióin en areas artisticas para la comunidad en general.  </t>
    </r>
    <r>
      <rPr>
        <b/>
        <sz val="12"/>
        <color theme="1"/>
        <rFont val="Arial"/>
        <family val="2"/>
      </rPr>
      <t>51</t>
    </r>
    <r>
      <rPr>
        <sz val="12"/>
        <color theme="1"/>
        <rFont val="Arial"/>
        <family val="2"/>
      </rPr>
      <t xml:space="preserve"> personas son inscritas en la plataforma soy cultura.       El 31 de Marzo se dio apertura a  la convocatoria de concertación y estímulos, cual da paso para la presentación de proyectos y propuestas culturales y desarrollarlas en todo el territorio Quindiano, esperando que la poblacion NARD presente proyectos </t>
    </r>
  </si>
  <si>
    <t>La Secretaria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t>
  </si>
  <si>
    <t>La  Secretaria de Turismo El día 11 de mayo de 2023 se realizó el taller “Herramienta de google para promocionar mi emprendimiento”el cual se lllevo a cabo de manera virtual, y donde participaron 38 mujeres, una de ellas de la población objeto. El presupuesto relacionado deriva de estas acciones.                                                                                                                                      Sin embargo,  no se evidencia el programa  para la promoción de las personas NARP capacitadas para el empleo, el mejoramiento de la mano de obra, la calificación y certificación por competencias creado e implementado.</t>
  </si>
  <si>
    <t xml:space="preserve"> Para el periodo reportado no se adelantaron acciones en cumplimiento del indicador, sin embargo Para este trimestre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</si>
  <si>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 xml:space="preserve"> Para el primer trimestre desde las I.E se realiza la oferta a los 11 municipios no certificados y es aprobada por la Secretaria Departamental  y el MEN. La Secretaría de Educación Departamental , en la actualidad esta adelantando la Jornada de Matricula “Nos vemos en el cole” que se lleva a cabo en diferentes municipios no certificados del Departamento del Quindío.  para el segundo trimestre La secretaría de Educación Dentro de la implementación de acciones se realiza: Oferta de Grados para  niños, niñas, adolescentes y jóvenes con enfoque diferencial NARP al sistema educativo en los 11 municipios  no certificados del Departamento del Quindío a traves de la plataforma Simat . Campañas de matriculas en los diferentes municipios del departamento. Implementación del PAE.</t>
  </si>
  <si>
    <t xml:space="preserve">La Secretaria de Educación, para el periodo reportado  no  han adealantado  acciones para el cumplimiento del indicador. 
</t>
  </si>
  <si>
    <t xml:space="preserve">
 La Secretaría de Educación La Secretaria de Educación, para el periodo reportado  no  han adealantado  acciones para el cumplimiento del indicador.            
</t>
  </si>
  <si>
    <t>SEGUIMIENTO III  TRIMESTRE  2023</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</si>
  <si>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</si>
  <si>
    <t xml:space="preserve">La Secretatia de Educaión ,Desde la Dirección de cobertura  no se tiene programado la institucionalización de una semana anual por la promoción del entorno  educativo. 
</t>
  </si>
  <si>
    <t xml:space="preserve">La Secretaria de Educación, durante el periodo de presentación de este informe no se han realizado capacitaciones desde la dirección de cobertura.
</t>
  </si>
  <si>
    <t xml:space="preserve">La Secretaria de Educación  desde la Dirección de cobertura  no se implementan estrategias de etnoeducación en el contexto educativo.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</si>
  <si>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</si>
  <si>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</si>
  <si>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Para la vigencia 2023,  Indeportes reportan que los  12 municipios  dispusieron de oferta deportiva inclusiva, mediante las escuelas de formación deportiva en la cual  se atendieron a 7 personas de la población NARP en el deporte de altos logros.</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</si>
  <si>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</si>
  <si>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</si>
  <si>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</si>
  <si>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</si>
  <si>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</si>
  <si>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</si>
  <si>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del Interior  no realizo  acciones de promoción para nuevas organizaciones con enfoque de derechos  étnico NARP.
</t>
  </si>
  <si>
    <t>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</si>
  <si>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</si>
  <si>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;el presupuesto reportado corresponde a las acciones adelantadas por la Secretaria del Cultura,   en su oferta de formacióin en areas artisticas para la comunidad en genera</t>
  </si>
  <si>
    <t xml:space="preserve">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t>
  </si>
  <si>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</si>
  <si>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</si>
  <si>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Para el periodo reportado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</si>
  <si>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</si>
  <si>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</si>
  <si>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</si>
  <si>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</si>
  <si>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</si>
  <si>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</si>
  <si>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</si>
  <si>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</si>
  <si>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</si>
  <si>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</si>
  <si>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</si>
  <si>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</si>
  <si>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t>
  </si>
  <si>
    <t xml:space="preserve">La Secfretaria de Familia  realiza  seguimiento Trimestral a la Política Pública para las Comunidades Negras, Afrocolombianas, Raizales y Palenqueras residentes en el Departamento del Quindío.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</si>
  <si>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El 31 de Marzo 2023 se dio apertura a  la convocatoria de concertación y estímulos, cual da paso para la presentación de proyectos y propuestas culturales y desarrollarlas en todo el territorio Quindiano, esperando que la poblacion NARD presente proyectos </t>
    </r>
  </si>
  <si>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Nota: se aclara que, el presuesto que se relaciona corresponde  al programa de estimulos. </t>
  </si>
  <si>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t>
    </r>
  </si>
  <si>
    <t xml:space="preserve">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t>
  </si>
  <si>
    <t>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t>
  </si>
  <si>
    <t>Según el Plan Decenal el l indicador esta programado a partir del año 2025</t>
  </si>
  <si>
    <t>SEGUIMIENTO IV  TRIMESTRE  2023</t>
  </si>
  <si>
    <t xml:space="preserve">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 
-Se realizo junto con La asociacin afrofuturo  mesas tecnicas para la elaboracion de la ficha identitaria de la poblacion NARP residentes en el municipio de Montenegro, 
</t>
  </si>
  <si>
    <t xml:space="preserve">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
- En aras de impulsar acciones para el acceso a creditos,Se realizo un convenio con el Banco Agrario para compensar 3 puntos de la tasa y facilitar creditos agropecuarios a todo tipo de poblacion incluyendo la NARP.  </t>
  </si>
  <si>
    <t xml:space="preserve"> En el 2022, la Secretaria de Agricultura realizo la sigueinte acción : A través del convenio de tasa subsidiada con el Banco Agrario, se realizo en la consultiva departamental la socialización sobre los programas que se ofrecen a las comunidades NARP. 
Durante la vigenciam2023, la secretaria de agricultura, realizo acciones para el acceso acreditos de medianas y pequeñas productoras mediante el convenio con el Banco Agrario para compensar 3 puntos de la tasa y facilitar creditos agropecuarios a todo tipo de poblacion incluyendo la NARP.   </t>
  </si>
  <si>
    <t>Para el  periodo reportado no se han adelantado acciones en  el cumplimiento del indicador.  Duranrte el 2023,  la secfretaria de Agricultrura no   no  diseño  una estrategia de apropiación del patrimonio ambiental que incluya a la población NARP</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</si>
  <si>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</si>
  <si>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</si>
  <si>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-El proyecto de la fundacion quindio afro, ejecuto su proyecto orientado a la poblacion NARD con  la formacion de vigias del patrimonio.
En esta vigencia resultaron ganadores de la covocatoria 2 fundaciones de esta poblacion  que son:  Quindio Afro y Afrofuturo.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</si>
  <si>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 Ninguna beca de creacion fue presentada por alguien de esta poblacion , en la ejecucion de lo proyectos de los ganadores de esta convocatoria se benefio esta poblacion.
Nota: se aclara que, el presuesto que se relaciona corresponde  al programa de estimulos.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</si>
  <si>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 el presupuesto reportado corresponde a las acciones adelantadas por la Secretaria del Cultura,   en su oferta de formacióin en areas artisticas para la comunidad en genera.           
-En la realizacion de la ruta de la felicidad los educadores de la secrataria, dictaron sus clases en los municipios y en la promocion de lectura en donde estapoblacion fue beneficiada .Durantela vigencia 2023 se beneficiaron 261 personas de esta poblacion.</t>
  </si>
  <si>
    <t>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realizao Campañas de matriculas en los diferentes municipios del departamento a traves de la  Implementación del PAE. quien suministro  los complementos alimentarios entregados a  233 estudiantes beneficiarios del programa PAE población NARP. 
-La secretaria de Educación Contrato y puso  en marcha del Programa de Alimentación Escolar PAE, con el que se benefician a 239 estudiantes de la Població NARP.</t>
  </si>
  <si>
    <t xml:space="preserve">La Secretatia de Educaión ,Desde la Dirección de cobertura  no se tiene programado la institucionalización de una semana anual por la promoción del entorno  educativo.    A la fecha no se han ejecutado acciones para el cumplimiento de este indicador
</t>
  </si>
  <si>
    <t xml:space="preserve">La Secretaria de Educación, durante el periodo de presentación de este informe no se han realizado capacitaciones desde la dirección de cobertura.  Sin embargo  a la fecha no se han ejecutado acciones para el cumplimiento de este indicador 
</t>
  </si>
  <si>
    <t xml:space="preserve">La Secretaria de Educación  desde la Dirección de cobertura  no se implementan estrategias de etnoeducación en el contexto educativo. Y a la fecha no se han ejecutado acciones para el cumplimiento de este indicador
</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</si>
  <si>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 en el marco del convenio COID - 970 FIRMADO CON EL MINISTERIO DEL DEPORTE.</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</si>
  <si>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-En el marco de la construcción del plan y promoción de Derechos Humanos para la población NARP, en el espacio del congreso del Pueblo Negro, Afrocolombiano, Raizal y Palenquero desarrollado en Bogota; se solicitó acompañamiento del Director de asuntos étnicos, para que en el marco de la competencia del ministerio y de la secretaría del Interior se diera asistencia técnica para la correcta expedición y concertación del plan de promoción y protección de los derechos humanos.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</si>
  <si>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Sin embargo Desde la Dirección de participación ciudadana, se consolida y se adelantan las gestiones para la programación de una agenda de trabajo para el siguiente periodo del enfoque NARP en los temas relacionados con los planes integrales de seguridad y convivencia ciudadana. 
</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</si>
  <si>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</si>
  <si>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 Familia  realiza  seguimiento Trimestral a la Política Pública para las Comunidades Negras, Afrocolombianas, Raizales y Palenqueras residentes en el Departamento del Quindío. 
</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</si>
  <si>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-Durante la vigencia se socilaizo la  estrategia “TU y YO FORTALECIENDO COMUNIDADES NARP” a los lideres  de la población NARP  en los municipios   de Circasia, La Tebaida , Genova,Montenegro,Quimbaya .. 
</t>
  </si>
  <si>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La secfetaria de  Salud aunque no  ha diseñado una  Estrategia institucional con enfoque étnico NARP. sin  embargo  ,se realizaron  3 acciones de prevención del riesgo y promoción de hábitos de estilos de vida Saludable dirigido a la población Afrodescendiente en los municipios de Calarca, Circasia, Montenegro, La Tebaida.</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</si>
  <si>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secfretaría de Familia , socializo la estrategia  “TU y YO FORTALECIENDO COMUNIDADES NARP”  a la lider de la población  NARP en el municipio de Circasia, Montenegro y Quimbaya. 
 </t>
  </si>
  <si>
    <t xml:space="preserve">Para el periodo 2023, la Secretaría de Cultura elaboró  el formato para realizar el diagnostico identitario cultural de la población NARP, se pasara  para la revisión, sugerencias  y aprobación de la consultiva.
</t>
  </si>
  <si>
    <t>Para la vigencia 2023  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</si>
  <si>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 Se realizo socializacion de los proyectos de gestion y educacion ambiental a la comunidad, tambien se dejo abierta la posibilidad de poder participar en nuevas mesas y el acompañamiento para presentacion de proyectos para las comunidades NARP.  (Es de aclara  que el presuspuesto programado y ejecutado hace relación a acciones ejecutadas por el personal contratado por prestación de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</si>
</sst>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 numFmtId="168" formatCode="_(&quot;$&quot;\ * #,##0_);_(&quot;$&quot;\ * \(#,##0\);_(&quot;$&quot;\ * &quot;-&quot;??_);_(@_)"/>
    <numFmt numFmtId="169" formatCode="0.0%"/>
    <numFmt numFmtId="170" formatCode="_-[$$-240A]\ * #,##0.00_-;\-[$$-240A]\ * #,##0.00_-;_-[$$-240A]\ * &quot;-&quot;??_-;_-@_-"/>
    <numFmt numFmtId="171" formatCode="_-&quot;$&quot;\ * #,##0_-;\-&quot;$&quot;\ * #,##0_-;_-&quot;$&quot;\ *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sz val="12"/>
      <color rgb="FFFF0000"/>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
      <b/>
      <sz val="14"/>
      <color indexed="81"/>
      <name val="Tahoma"/>
      <family val="2"/>
    </font>
    <font>
      <sz val="14"/>
      <color indexed="81"/>
      <name val="Tahoma"/>
      <family val="2"/>
    </font>
    <font>
      <b/>
      <sz val="16"/>
      <color indexed="81"/>
      <name val="Tahoma"/>
      <family val="2"/>
    </font>
    <font>
      <sz val="16"/>
      <color indexed="81"/>
      <name val="Tahoma"/>
      <family val="2"/>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
      <patternFill patternType="solid">
        <fgColor theme="5"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s>
  <cellStyleXfs count="10">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9" fillId="15" borderId="27">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cellStyleXfs>
  <cellXfs count="261">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8" fontId="3"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8" fontId="5" fillId="2" borderId="1" xfId="2"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4"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69" fontId="5" fillId="2" borderId="1" xfId="0"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7"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7" borderId="10" xfId="0"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8"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7" fillId="0" borderId="1" xfId="0" applyNumberFormat="1" applyFont="1" applyBorder="1" applyAlignment="1">
      <alignment horizontal="center" vertical="center"/>
    </xf>
    <xf numFmtId="169" fontId="5" fillId="0" borderId="1" xfId="0" applyNumberFormat="1" applyFont="1" applyBorder="1" applyAlignment="1">
      <alignment horizontal="center" vertical="center" wrapText="1"/>
    </xf>
    <xf numFmtId="168" fontId="5" fillId="0" borderId="1" xfId="2" applyNumberFormat="1" applyFont="1" applyFill="1" applyBorder="1" applyAlignment="1">
      <alignment horizontal="center" vertical="center"/>
    </xf>
    <xf numFmtId="6" fontId="5" fillId="0" borderId="1" xfId="0" applyNumberFormat="1" applyFont="1" applyBorder="1" applyAlignment="1">
      <alignment horizontal="justify" vertical="center" wrapText="1"/>
    </xf>
    <xf numFmtId="169" fontId="5" fillId="0" borderId="10" xfId="3" applyNumberFormat="1" applyFont="1" applyFill="1" applyBorder="1" applyAlignment="1">
      <alignment horizontal="center" vertical="center" wrapText="1"/>
    </xf>
    <xf numFmtId="0" fontId="5" fillId="0" borderId="0" xfId="0" applyFont="1"/>
    <xf numFmtId="4" fontId="5" fillId="0" borderId="1" xfId="0" applyNumberFormat="1" applyFont="1" applyBorder="1" applyAlignment="1">
      <alignment horizontal="center" vertical="center" wrapText="1"/>
    </xf>
    <xf numFmtId="0" fontId="5" fillId="0" borderId="26" xfId="0" applyFont="1" applyBorder="1" applyAlignment="1">
      <alignment horizontal="justify" vertical="center" wrapText="1"/>
    </xf>
    <xf numFmtId="0" fontId="4" fillId="13" borderId="5" xfId="0" applyFont="1" applyFill="1" applyBorder="1" applyAlignment="1">
      <alignment horizontal="center" vertical="center" wrapText="1"/>
    </xf>
    <xf numFmtId="6" fontId="9" fillId="2" borderId="1" xfId="0" applyNumberFormat="1" applyFont="1" applyFill="1" applyBorder="1" applyAlignment="1">
      <alignment vertical="center" wrapText="1"/>
    </xf>
    <xf numFmtId="9" fontId="5" fillId="0" borderId="1" xfId="0" applyNumberFormat="1" applyFont="1" applyBorder="1" applyAlignment="1">
      <alignment horizontal="justify"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43" fontId="5" fillId="0" borderId="1" xfId="1" applyFont="1" applyBorder="1" applyAlignment="1">
      <alignment horizontal="justify" vertical="center" wrapText="1"/>
    </xf>
    <xf numFmtId="170" fontId="18" fillId="0" borderId="1" xfId="0" applyNumberFormat="1" applyFont="1" applyBorder="1" applyAlignment="1">
      <alignment horizontal="center" vertical="center" wrapText="1"/>
    </xf>
    <xf numFmtId="0" fontId="4" fillId="13" borderId="13"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167" fontId="3" fillId="0" borderId="0" xfId="1" applyNumberFormat="1" applyFont="1"/>
    <xf numFmtId="167" fontId="3" fillId="0" borderId="0" xfId="0" applyNumberFormat="1" applyFont="1"/>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9" fillId="2" borderId="10" xfId="0" applyFont="1" applyFill="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9" fontId="5" fillId="2" borderId="1" xfId="0" applyNumberFormat="1"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 fontId="5" fillId="2" borderId="26" xfId="0" applyNumberFormat="1" applyFont="1" applyFill="1" applyBorder="1" applyAlignment="1">
      <alignment horizontal="justify" vertical="center" wrapText="1"/>
    </xf>
    <xf numFmtId="0" fontId="0" fillId="0" borderId="1" xfId="0" applyBorder="1" applyAlignment="1">
      <alignment vertical="center" wrapText="1"/>
    </xf>
    <xf numFmtId="0" fontId="0" fillId="0" borderId="1" xfId="0" quotePrefix="1" applyBorder="1" applyAlignment="1">
      <alignment horizontal="left" wrapText="1"/>
    </xf>
    <xf numFmtId="0" fontId="0" fillId="0" borderId="1" xfId="0" applyBorder="1" applyAlignment="1">
      <alignment wrapText="1"/>
    </xf>
    <xf numFmtId="170"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0" fontId="0" fillId="0" borderId="1" xfId="2" applyNumberFormat="1" applyFont="1" applyFill="1" applyBorder="1" applyAlignment="1">
      <alignment vertical="center"/>
    </xf>
    <xf numFmtId="170" fontId="20" fillId="0" borderId="1" xfId="0" applyNumberFormat="1" applyFont="1" applyBorder="1" applyAlignment="1">
      <alignment horizontal="center" vertical="center" wrapText="1"/>
    </xf>
    <xf numFmtId="171" fontId="3" fillId="0" borderId="1" xfId="8" applyNumberFormat="1" applyFont="1" applyBorder="1" applyAlignment="1">
      <alignment vertical="center"/>
    </xf>
    <xf numFmtId="171" fontId="3" fillId="0" borderId="5" xfId="8" applyNumberFormat="1" applyFont="1" applyBorder="1" applyAlignment="1">
      <alignment vertical="center"/>
    </xf>
    <xf numFmtId="0" fontId="18" fillId="0" borderId="1" xfId="0" applyFont="1" applyBorder="1" applyAlignment="1">
      <alignment horizontal="justify" vertical="center" wrapText="1"/>
    </xf>
    <xf numFmtId="9" fontId="21" fillId="0" borderId="1" xfId="3" applyFont="1" applyFill="1" applyBorder="1" applyAlignment="1">
      <alignment horizontal="center" vertical="center" wrapText="1"/>
    </xf>
    <xf numFmtId="0" fontId="18" fillId="2" borderId="1" xfId="0" applyFont="1" applyFill="1" applyBorder="1" applyAlignment="1">
      <alignment horizontal="justify" vertical="center" wrapText="1"/>
    </xf>
    <xf numFmtId="9" fontId="18" fillId="2" borderId="10" xfId="3" applyFont="1" applyFill="1" applyBorder="1" applyAlignment="1">
      <alignment horizontal="center" vertical="center" wrapText="1"/>
    </xf>
    <xf numFmtId="0" fontId="20" fillId="2" borderId="10" xfId="0" applyFont="1" applyFill="1" applyBorder="1" applyAlignment="1">
      <alignment horizontal="justify" vertical="center" wrapText="1"/>
    </xf>
    <xf numFmtId="0" fontId="20" fillId="0" borderId="10" xfId="0" applyFont="1" applyBorder="1" applyAlignment="1">
      <alignment horizontal="justify" vertical="center" wrapText="1"/>
    </xf>
    <xf numFmtId="0" fontId="4" fillId="14" borderId="13" xfId="0" applyFont="1" applyFill="1" applyBorder="1" applyAlignment="1">
      <alignment horizontal="center" vertical="center" wrapText="1"/>
    </xf>
    <xf numFmtId="0" fontId="22" fillId="2" borderId="1" xfId="0" applyFont="1" applyFill="1" applyBorder="1" applyAlignment="1">
      <alignment horizontal="justify" vertical="center" wrapText="1"/>
    </xf>
    <xf numFmtId="9" fontId="5" fillId="16" borderId="1" xfId="3" applyFont="1" applyFill="1" applyBorder="1" applyAlignment="1">
      <alignment horizontal="center" vertical="center" wrapText="1"/>
    </xf>
    <xf numFmtId="9" fontId="21" fillId="2" borderId="1" xfId="3" applyFont="1" applyFill="1" applyBorder="1" applyAlignment="1">
      <alignment horizontal="center" vertical="center" wrapText="1"/>
    </xf>
    <xf numFmtId="170"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0" fontId="0" fillId="2" borderId="1" xfId="2" applyNumberFormat="1" applyFont="1" applyFill="1" applyBorder="1" applyAlignment="1">
      <alignment vertical="center"/>
    </xf>
    <xf numFmtId="43" fontId="20" fillId="0" borderId="1" xfId="1" applyFont="1" applyBorder="1" applyAlignment="1">
      <alignment horizontal="center" vertical="center" wrapText="1"/>
    </xf>
    <xf numFmtId="170"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2" fontId="5" fillId="2" borderId="1" xfId="3" quotePrefix="1" applyNumberFormat="1" applyFont="1" applyFill="1" applyBorder="1" applyAlignment="1">
      <alignment horizontal="justify" vertical="center" wrapText="1"/>
    </xf>
    <xf numFmtId="167"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4" fillId="13" borderId="5" xfId="0" applyFont="1" applyFill="1" applyBorder="1" applyAlignment="1">
      <alignment horizontal="justify" vertical="center"/>
    </xf>
    <xf numFmtId="0" fontId="6" fillId="7"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13" xfId="0" applyFont="1" applyFill="1" applyBorder="1" applyAlignment="1">
      <alignment horizontal="justify" vertical="center"/>
    </xf>
    <xf numFmtId="0" fontId="20" fillId="2" borderId="1" xfId="0" applyFont="1" applyFill="1" applyBorder="1" applyAlignment="1">
      <alignment horizontal="justify" vertical="center"/>
    </xf>
    <xf numFmtId="0" fontId="20"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8"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0" fontId="4" fillId="17" borderId="13" xfId="0" applyFont="1" applyFill="1" applyBorder="1" applyAlignment="1">
      <alignment horizontal="center" vertical="center" wrapText="1"/>
    </xf>
    <xf numFmtId="0" fontId="4" fillId="17" borderId="13" xfId="0" applyFont="1" applyFill="1" applyBorder="1" applyAlignment="1">
      <alignment horizontal="justify" vertical="center"/>
    </xf>
    <xf numFmtId="42" fontId="3" fillId="2" borderId="1" xfId="9" applyFont="1" applyFill="1" applyBorder="1"/>
    <xf numFmtId="0" fontId="4" fillId="1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4" borderId="1" xfId="0" applyFont="1" applyFill="1" applyBorder="1" applyAlignment="1">
      <alignment horizontal="center" vertical="center"/>
    </xf>
    <xf numFmtId="0" fontId="4" fillId="0" borderId="1" xfId="0" applyFont="1" applyBorder="1" applyAlignment="1">
      <alignment horizontal="center" vertical="center"/>
    </xf>
    <xf numFmtId="0" fontId="4" fillId="7" borderId="9"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7" fillId="17"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3" fillId="14" borderId="19" xfId="0" applyFont="1" applyFill="1" applyBorder="1" applyAlignment="1">
      <alignment horizontal="center" vertical="center" wrapText="1"/>
    </xf>
    <xf numFmtId="0" fontId="13" fillId="14" borderId="20" xfId="0" applyFont="1" applyFill="1" applyBorder="1" applyAlignment="1">
      <alignment horizontal="center" vertical="center" wrapText="1"/>
    </xf>
    <xf numFmtId="0" fontId="13" fillId="14" borderId="21" xfId="0" applyFont="1" applyFill="1" applyBorder="1" applyAlignment="1">
      <alignment horizontal="center" vertical="center" wrapText="1"/>
    </xf>
    <xf numFmtId="0" fontId="4" fillId="13"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3" fillId="14" borderId="13"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1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3" fillId="2" borderId="5" xfId="0" applyFont="1" applyFill="1" applyBorder="1" applyAlignment="1">
      <alignment horizontal="justify" vertical="center" wrapText="1"/>
    </xf>
    <xf numFmtId="0" fontId="4" fillId="0" borderId="9" xfId="0" applyFont="1" applyBorder="1" applyAlignment="1">
      <alignment horizontal="center" vertical="center" wrapText="1"/>
    </xf>
    <xf numFmtId="0" fontId="3" fillId="2" borderId="7" xfId="0" applyFont="1" applyFill="1" applyBorder="1" applyAlignment="1">
      <alignment horizontal="justify" vertical="center" wrapText="1"/>
    </xf>
    <xf numFmtId="0" fontId="3" fillId="0" borderId="25" xfId="0" applyFont="1" applyBorder="1" applyAlignment="1">
      <alignment horizontal="center"/>
    </xf>
    <xf numFmtId="0" fontId="3" fillId="0" borderId="1" xfId="0" applyFont="1" applyBorder="1" applyAlignment="1">
      <alignment horizontal="center"/>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cellXfs>
  <cellStyles count="10">
    <cellStyle name="KPT04_Main" xfId="4" xr:uid="{00000000-0005-0000-0000-000000000000}"/>
    <cellStyle name="Millares" xfId="1" builtinId="3"/>
    <cellStyle name="Millares 2" xfId="6" xr:uid="{00000000-0005-0000-0000-000002000000}"/>
    <cellStyle name="Millares 3" xfId="7" xr:uid="{00000000-0005-0000-0000-000003000000}"/>
    <cellStyle name="Moneda" xfId="2" builtinId="4"/>
    <cellStyle name="Moneda [0]" xfId="9" builtinId="7"/>
    <cellStyle name="Moneda 2" xfId="5" xr:uid="{00000000-0005-0000-0000-000005000000}"/>
    <cellStyle name="Moneda 3" xfId="8" xr:uid="{00000000-0005-0000-0000-000006000000}"/>
    <cellStyle name="Normal" xfId="0" builtinId="0"/>
    <cellStyle name="Porcentaje" xfId="3" builtinId="5"/>
  </cellStyles>
  <dxfs count="60">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Q175"/>
  <sheetViews>
    <sheetView tabSelected="1" topLeftCell="D1" zoomScale="51" zoomScaleNormal="51" zoomScaleSheetLayoutView="90" workbookViewId="0">
      <pane xSplit="4815" ySplit="1485" topLeftCell="BD1" activePane="bottomRight"/>
      <selection activeCell="D3" sqref="A3:XFD3"/>
      <selection pane="topRight" activeCell="BS2" sqref="BS2:BY2"/>
      <selection pane="bottomLeft" activeCell="E25" sqref="E25"/>
      <selection pane="bottomRight" activeCell="BN14" sqref="BN14"/>
    </sheetView>
  </sheetViews>
  <sheetFormatPr baseColWidth="10" defaultColWidth="11.42578125" defaultRowHeight="15" x14ac:dyDescent="0.2"/>
  <cols>
    <col min="1" max="1" width="7" style="3" hidden="1" customWidth="1"/>
    <col min="2" max="2" width="10.7109375" style="3" hidden="1" customWidth="1"/>
    <col min="3" max="3" width="15.5703125" style="182" hidden="1" customWidth="1"/>
    <col min="4" max="4" width="21.7109375" style="182" customWidth="1"/>
    <col min="5" max="5" width="21.42578125" style="182" customWidth="1"/>
    <col min="6" max="6" width="8.85546875" style="4" customWidth="1"/>
    <col min="7" max="7" width="10.5703125" style="3" customWidth="1"/>
    <col min="8" max="8" width="9.42578125" style="3" customWidth="1"/>
    <col min="9" max="9" width="11.42578125" style="3" customWidth="1"/>
    <col min="10" max="11" width="11.42578125" style="1" customWidth="1"/>
    <col min="12" max="12" width="10.85546875" style="1" customWidth="1"/>
    <col min="13" max="13" width="11.42578125" style="1" customWidth="1"/>
    <col min="14" max="14" width="6.28515625" style="1" customWidth="1"/>
    <col min="15" max="19" width="11.42578125" style="1" hidden="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31.7109375" style="1" customWidth="1"/>
    <col min="27" max="27" width="17.5703125" style="1" customWidth="1"/>
    <col min="28" max="28" width="33" style="2" hidden="1" customWidth="1"/>
    <col min="29" max="29" width="31.5703125" style="2" hidden="1" customWidth="1"/>
    <col min="30" max="30" width="27" style="1" hidden="1" customWidth="1"/>
    <col min="31" max="31" width="37.5703125" style="1" hidden="1" customWidth="1"/>
    <col min="32" max="32" width="25.85546875" style="1" hidden="1" customWidth="1"/>
    <col min="33" max="33" width="11.85546875" style="1" hidden="1" customWidth="1"/>
    <col min="34" max="34" width="1.42578125" style="1" hidden="1" customWidth="1"/>
    <col min="35" max="35" width="20.85546875" style="1" hidden="1" customWidth="1"/>
    <col min="36" max="36" width="1.140625" style="1" customWidth="1"/>
    <col min="37" max="37" width="46.42578125" style="1" hidden="1" customWidth="1"/>
    <col min="38" max="38" width="64.28515625" style="1" hidden="1" customWidth="1"/>
    <col min="39" max="39" width="27.42578125" style="1" customWidth="1"/>
    <col min="40" max="40" width="62" style="1" customWidth="1"/>
    <col min="41" max="41" width="73.85546875" style="1" customWidth="1"/>
    <col min="42" max="42" width="61.85546875" style="1" customWidth="1"/>
    <col min="43" max="43" width="48.85546875" style="1" customWidth="1"/>
    <col min="44" max="44" width="53.5703125" style="1" customWidth="1"/>
    <col min="45" max="45" width="77.42578125" style="1" customWidth="1"/>
    <col min="46" max="46" width="14.42578125" style="1" customWidth="1"/>
    <col min="47" max="47" width="41.42578125" style="1" hidden="1" customWidth="1"/>
    <col min="48" max="48" width="38.5703125" style="1" hidden="1" customWidth="1"/>
    <col min="49" max="49" width="37.140625" style="1" hidden="1" customWidth="1"/>
    <col min="50" max="50" width="87.140625" style="1" hidden="1" customWidth="1"/>
    <col min="51" max="51" width="72.85546875" style="1" hidden="1" customWidth="1"/>
    <col min="52" max="52" width="73.42578125" style="1" hidden="1" customWidth="1"/>
    <col min="53" max="53" width="58" style="1" customWidth="1"/>
    <col min="54" max="54" width="45" style="1" customWidth="1"/>
    <col min="55" max="55" width="36.85546875" style="1" customWidth="1"/>
    <col min="56" max="56" width="35" style="1" customWidth="1"/>
    <col min="57" max="57" width="46.140625" style="1" hidden="1" customWidth="1"/>
    <col min="58" max="58" width="52.7109375" style="1" hidden="1" customWidth="1"/>
    <col min="59" max="59" width="76.85546875" style="132" hidden="1" customWidth="1"/>
    <col min="60" max="60" width="12" style="1" customWidth="1"/>
    <col min="61" max="61" width="12.28515625" style="1" customWidth="1"/>
    <col min="62" max="62" width="11.85546875" style="1" customWidth="1"/>
    <col min="63" max="63" width="23.7109375" style="1" customWidth="1"/>
    <col min="64" max="64" width="22" style="1" customWidth="1"/>
    <col min="65" max="65" width="12.85546875" style="1" customWidth="1"/>
    <col min="66" max="66" width="61.5703125" style="132" customWidth="1"/>
    <col min="67" max="67" width="13.140625" style="1" customWidth="1"/>
    <col min="68" max="68" width="11.7109375" style="1" customWidth="1"/>
    <col min="69" max="69" width="13.5703125" style="1" customWidth="1"/>
    <col min="70" max="70" width="63.5703125" style="133" customWidth="1"/>
    <col min="71" max="71" width="20.42578125" style="1" customWidth="1"/>
    <col min="72" max="101" width="11.42578125" style="1" hidden="1" customWidth="1"/>
    <col min="102" max="16384" width="11.42578125" style="1"/>
  </cols>
  <sheetData>
    <row r="1" spans="1:230" ht="16.5" thickBot="1" x14ac:dyDescent="0.25">
      <c r="A1" s="232" t="s">
        <v>237</v>
      </c>
      <c r="B1" s="232"/>
      <c r="C1" s="232"/>
      <c r="D1" s="232"/>
      <c r="E1" s="232"/>
      <c r="F1" s="232"/>
      <c r="G1" s="232"/>
      <c r="H1" s="232"/>
      <c r="I1" s="232"/>
      <c r="J1" s="228" t="s">
        <v>201</v>
      </c>
      <c r="K1" s="228"/>
      <c r="L1" s="228"/>
      <c r="M1" s="228"/>
      <c r="N1" s="228"/>
      <c r="O1" s="228"/>
      <c r="P1" s="228"/>
      <c r="Q1" s="228"/>
      <c r="R1" s="228"/>
      <c r="S1" s="228"/>
      <c r="T1" s="230" t="s">
        <v>150</v>
      </c>
      <c r="U1" s="230"/>
      <c r="V1" s="230"/>
      <c r="W1" s="230"/>
      <c r="X1" s="230"/>
      <c r="Y1" s="230"/>
      <c r="Z1" s="230"/>
      <c r="AA1" s="212" t="s">
        <v>216</v>
      </c>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131"/>
    </row>
    <row r="2" spans="1:230" ht="19.5" thickBot="1" x14ac:dyDescent="0.25">
      <c r="A2" s="233"/>
      <c r="B2" s="233"/>
      <c r="C2" s="233"/>
      <c r="D2" s="233"/>
      <c r="E2" s="233"/>
      <c r="F2" s="233"/>
      <c r="G2" s="233"/>
      <c r="H2" s="233"/>
      <c r="I2" s="233"/>
      <c r="J2" s="229"/>
      <c r="K2" s="229"/>
      <c r="L2" s="229"/>
      <c r="M2" s="229"/>
      <c r="N2" s="229"/>
      <c r="O2" s="229"/>
      <c r="P2" s="229"/>
      <c r="Q2" s="229"/>
      <c r="R2" s="229"/>
      <c r="S2" s="229"/>
      <c r="T2" s="231"/>
      <c r="U2" s="231"/>
      <c r="V2" s="231"/>
      <c r="W2" s="231"/>
      <c r="X2" s="231"/>
      <c r="Y2" s="231"/>
      <c r="Z2" s="231"/>
      <c r="AA2" s="224" t="s">
        <v>151</v>
      </c>
      <c r="AB2" s="225"/>
      <c r="AC2" s="225"/>
      <c r="AD2" s="225"/>
      <c r="AE2" s="226"/>
      <c r="AF2" s="217" t="s">
        <v>258</v>
      </c>
      <c r="AG2" s="218"/>
      <c r="AH2" s="218"/>
      <c r="AI2" s="218"/>
      <c r="AJ2" s="218"/>
      <c r="AK2" s="218"/>
      <c r="AL2" s="219"/>
      <c r="AM2" s="207" t="s">
        <v>259</v>
      </c>
      <c r="AN2" s="208"/>
      <c r="AO2" s="208"/>
      <c r="AP2" s="208"/>
      <c r="AQ2" s="208"/>
      <c r="AR2" s="208"/>
      <c r="AS2" s="208"/>
      <c r="AT2" s="209" t="s">
        <v>302</v>
      </c>
      <c r="AU2" s="209"/>
      <c r="AV2" s="209"/>
      <c r="AW2" s="209"/>
      <c r="AX2" s="209"/>
      <c r="AY2" s="209"/>
      <c r="AZ2" s="209"/>
      <c r="BA2" s="210" t="s">
        <v>345</v>
      </c>
      <c r="BB2" s="210"/>
      <c r="BC2" s="210"/>
      <c r="BD2" s="210"/>
      <c r="BE2" s="210"/>
      <c r="BF2" s="210"/>
      <c r="BG2" s="210"/>
      <c r="BH2" s="211" t="s">
        <v>387</v>
      </c>
      <c r="BI2" s="211"/>
      <c r="BJ2" s="211"/>
      <c r="BK2" s="211"/>
      <c r="BL2" s="211"/>
      <c r="BM2" s="211"/>
      <c r="BN2" s="211"/>
      <c r="BO2" s="220" t="s">
        <v>260</v>
      </c>
      <c r="BP2" s="220"/>
      <c r="BQ2" s="220"/>
      <c r="BR2" s="220"/>
    </row>
    <row r="3" spans="1:230" ht="93.75" customHeight="1" thickBot="1" x14ac:dyDescent="0.25">
      <c r="A3" s="21" t="s">
        <v>149</v>
      </c>
      <c r="B3" s="20" t="s">
        <v>148</v>
      </c>
      <c r="C3" s="178" t="s">
        <v>147</v>
      </c>
      <c r="D3" s="178" t="s">
        <v>146</v>
      </c>
      <c r="E3" s="178"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89" t="s">
        <v>141</v>
      </c>
      <c r="U3" s="189" t="s">
        <v>140</v>
      </c>
      <c r="V3" s="189" t="s">
        <v>139</v>
      </c>
      <c r="W3" s="189" t="s">
        <v>138</v>
      </c>
      <c r="X3" s="189" t="s">
        <v>137</v>
      </c>
      <c r="Y3" s="189" t="s">
        <v>136</v>
      </c>
      <c r="Z3" s="189" t="s">
        <v>135</v>
      </c>
      <c r="AA3" s="190" t="s">
        <v>152</v>
      </c>
      <c r="AB3" s="190" t="s">
        <v>153</v>
      </c>
      <c r="AC3" s="190" t="s">
        <v>134</v>
      </c>
      <c r="AD3" s="177" t="s">
        <v>156</v>
      </c>
      <c r="AE3" s="177" t="s">
        <v>155</v>
      </c>
      <c r="AF3" s="177" t="s">
        <v>218</v>
      </c>
      <c r="AG3" s="177" t="s">
        <v>219</v>
      </c>
      <c r="AH3" s="177" t="s">
        <v>220</v>
      </c>
      <c r="AI3" s="190" t="s">
        <v>153</v>
      </c>
      <c r="AJ3" s="190" t="s">
        <v>134</v>
      </c>
      <c r="AK3" s="177" t="s">
        <v>154</v>
      </c>
      <c r="AL3" s="191" t="s">
        <v>155</v>
      </c>
      <c r="AM3" s="20" t="s">
        <v>218</v>
      </c>
      <c r="AN3" s="20" t="s">
        <v>219</v>
      </c>
      <c r="AO3" s="20" t="s">
        <v>314</v>
      </c>
      <c r="AP3" s="100" t="s">
        <v>153</v>
      </c>
      <c r="AQ3" s="100" t="s">
        <v>134</v>
      </c>
      <c r="AR3" s="20" t="s">
        <v>154</v>
      </c>
      <c r="AS3" s="101" t="s">
        <v>155</v>
      </c>
      <c r="AT3" s="144" t="s">
        <v>304</v>
      </c>
      <c r="AU3" s="144" t="s">
        <v>305</v>
      </c>
      <c r="AV3" s="144" t="s">
        <v>314</v>
      </c>
      <c r="AW3" s="144" t="s">
        <v>303</v>
      </c>
      <c r="AX3" s="144" t="s">
        <v>134</v>
      </c>
      <c r="AY3" s="144" t="s">
        <v>154</v>
      </c>
      <c r="AZ3" s="144" t="s">
        <v>155</v>
      </c>
      <c r="BA3" s="165" t="s">
        <v>304</v>
      </c>
      <c r="BB3" s="165" t="s">
        <v>305</v>
      </c>
      <c r="BC3" s="165" t="s">
        <v>314</v>
      </c>
      <c r="BD3" s="165" t="s">
        <v>303</v>
      </c>
      <c r="BE3" s="165" t="s">
        <v>134</v>
      </c>
      <c r="BF3" s="165" t="s">
        <v>154</v>
      </c>
      <c r="BG3" s="192" t="s">
        <v>155</v>
      </c>
      <c r="BH3" s="200" t="s">
        <v>304</v>
      </c>
      <c r="BI3" s="200" t="s">
        <v>305</v>
      </c>
      <c r="BJ3" s="200" t="s">
        <v>314</v>
      </c>
      <c r="BK3" s="200" t="s">
        <v>303</v>
      </c>
      <c r="BL3" s="200" t="s">
        <v>134</v>
      </c>
      <c r="BM3" s="200" t="s">
        <v>154</v>
      </c>
      <c r="BN3" s="201" t="s">
        <v>155</v>
      </c>
      <c r="BO3" s="119" t="s">
        <v>261</v>
      </c>
      <c r="BP3" s="119" t="s">
        <v>262</v>
      </c>
      <c r="BQ3" s="127" t="s">
        <v>263</v>
      </c>
      <c r="BR3" s="188" t="s">
        <v>270</v>
      </c>
    </row>
    <row r="4" spans="1:230" s="12" customFormat="1" ht="201" customHeight="1" x14ac:dyDescent="0.2">
      <c r="A4" s="221" t="s">
        <v>133</v>
      </c>
      <c r="B4" s="227" t="s">
        <v>132</v>
      </c>
      <c r="C4" s="234" t="s">
        <v>131</v>
      </c>
      <c r="D4" s="55" t="s">
        <v>130</v>
      </c>
      <c r="E4" s="55" t="s">
        <v>129</v>
      </c>
      <c r="F4" s="143">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251</v>
      </c>
      <c r="AM4" s="87">
        <v>1</v>
      </c>
      <c r="AN4" s="87" t="s">
        <v>271</v>
      </c>
      <c r="AO4" s="92">
        <v>0.1</v>
      </c>
      <c r="AP4" s="128">
        <v>0</v>
      </c>
      <c r="AQ4" s="128">
        <v>0</v>
      </c>
      <c r="AR4" s="37">
        <v>0</v>
      </c>
      <c r="AS4" s="55" t="s">
        <v>272</v>
      </c>
      <c r="AT4" s="55">
        <v>1</v>
      </c>
      <c r="AU4" s="55">
        <v>0.1</v>
      </c>
      <c r="AV4" s="92">
        <f>+AU4/AT4</f>
        <v>0.1</v>
      </c>
      <c r="AW4" s="55">
        <v>0</v>
      </c>
      <c r="AX4" s="55">
        <v>0</v>
      </c>
      <c r="AY4" s="92">
        <v>0</v>
      </c>
      <c r="AZ4" s="55" t="s">
        <v>311</v>
      </c>
      <c r="BA4" s="55">
        <v>1</v>
      </c>
      <c r="BB4" s="55">
        <v>0.1</v>
      </c>
      <c r="BC4" s="92">
        <f>+BB4/BA4</f>
        <v>0.1</v>
      </c>
      <c r="BD4" s="31">
        <v>4000000</v>
      </c>
      <c r="BE4" s="31">
        <v>4000000</v>
      </c>
      <c r="BF4" s="92">
        <v>1</v>
      </c>
      <c r="BG4" s="153" t="s">
        <v>360</v>
      </c>
      <c r="BH4" s="55">
        <v>1</v>
      </c>
      <c r="BI4" s="55">
        <v>0.1</v>
      </c>
      <c r="BJ4" s="92">
        <f>+BI4/BH4</f>
        <v>0.1</v>
      </c>
      <c r="BK4" s="31">
        <v>4000000</v>
      </c>
      <c r="BL4" s="31">
        <v>4000000</v>
      </c>
      <c r="BM4" s="92">
        <v>1</v>
      </c>
      <c r="BN4" s="55" t="s">
        <v>388</v>
      </c>
      <c r="BO4" s="87">
        <v>1</v>
      </c>
      <c r="BP4" s="121">
        <v>0.1</v>
      </c>
      <c r="BQ4" s="104">
        <f>+BP4/BO4</f>
        <v>0.1</v>
      </c>
      <c r="BR4" s="170" t="s">
        <v>409</v>
      </c>
      <c r="BS4" s="203" t="s">
        <v>133</v>
      </c>
    </row>
    <row r="5" spans="1:230" s="12" customFormat="1" ht="409.5" x14ac:dyDescent="0.2">
      <c r="A5" s="222"/>
      <c r="B5" s="227"/>
      <c r="C5" s="234"/>
      <c r="D5" s="55" t="s">
        <v>126</v>
      </c>
      <c r="E5" s="55" t="s">
        <v>125</v>
      </c>
      <c r="F5" s="22">
        <v>1</v>
      </c>
      <c r="G5" s="22">
        <v>6</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253</v>
      </c>
      <c r="AM5" s="87">
        <v>1</v>
      </c>
      <c r="AN5" s="87">
        <v>0.1</v>
      </c>
      <c r="AO5" s="37">
        <f>+AN5/AM5</f>
        <v>0.1</v>
      </c>
      <c r="AP5" s="107">
        <v>0</v>
      </c>
      <c r="AQ5" s="107">
        <v>0</v>
      </c>
      <c r="AR5" s="37">
        <v>0</v>
      </c>
      <c r="AS5" s="55" t="s">
        <v>316</v>
      </c>
      <c r="AT5" s="55">
        <v>1</v>
      </c>
      <c r="AU5" s="55">
        <v>0.1</v>
      </c>
      <c r="AV5" s="92">
        <f t="shared" ref="AV5:AV34" si="0">+AU5/AT5</f>
        <v>0.1</v>
      </c>
      <c r="AW5" s="55">
        <v>0</v>
      </c>
      <c r="AX5" s="55">
        <v>0</v>
      </c>
      <c r="AY5" s="92">
        <v>0</v>
      </c>
      <c r="AZ5" s="55" t="s">
        <v>315</v>
      </c>
      <c r="BA5" s="55">
        <v>1</v>
      </c>
      <c r="BB5" s="55" t="s">
        <v>271</v>
      </c>
      <c r="BC5" s="92">
        <v>0.1</v>
      </c>
      <c r="BD5" s="73">
        <v>1516035846</v>
      </c>
      <c r="BE5" s="169">
        <v>47229551</v>
      </c>
      <c r="BF5" s="92">
        <f>BE5/BD5</f>
        <v>3.115332076389439E-2</v>
      </c>
      <c r="BG5" s="55" t="s">
        <v>361</v>
      </c>
      <c r="BH5" s="55">
        <v>1</v>
      </c>
      <c r="BI5" s="55" t="s">
        <v>271</v>
      </c>
      <c r="BJ5" s="92">
        <v>0.1</v>
      </c>
      <c r="BK5" s="73">
        <v>1516035846</v>
      </c>
      <c r="BL5" s="169">
        <v>47229551</v>
      </c>
      <c r="BM5" s="92">
        <f>BL5/BK5</f>
        <v>3.115332076389439E-2</v>
      </c>
      <c r="BN5" s="55" t="s">
        <v>394</v>
      </c>
      <c r="BO5" s="87">
        <v>1</v>
      </c>
      <c r="BP5" s="121" t="s">
        <v>271</v>
      </c>
      <c r="BQ5" s="102">
        <v>0.1</v>
      </c>
      <c r="BR5" s="134" t="s">
        <v>316</v>
      </c>
      <c r="BS5" s="203"/>
    </row>
    <row r="6" spans="1:230" s="27" customFormat="1" ht="360" x14ac:dyDescent="0.25">
      <c r="A6" s="222"/>
      <c r="B6" s="227"/>
      <c r="C6" s="234"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1">+AG6/AF6</f>
        <v>0</v>
      </c>
      <c r="AI6" s="31">
        <v>0</v>
      </c>
      <c r="AJ6" s="31">
        <v>0</v>
      </c>
      <c r="AK6" s="37">
        <v>0</v>
      </c>
      <c r="AL6" s="87" t="s">
        <v>251</v>
      </c>
      <c r="AM6" s="87">
        <v>1</v>
      </c>
      <c r="AN6" s="87">
        <v>0</v>
      </c>
      <c r="AO6" s="37">
        <f>+AN6/AM6</f>
        <v>0</v>
      </c>
      <c r="AP6" s="117">
        <v>3800000</v>
      </c>
      <c r="AQ6" s="117">
        <v>3800000</v>
      </c>
      <c r="AR6" s="37">
        <f>+AQ6/AP6</f>
        <v>1</v>
      </c>
      <c r="AS6" s="55" t="s">
        <v>338</v>
      </c>
      <c r="AT6" s="55">
        <v>1</v>
      </c>
      <c r="AU6" s="55">
        <v>0</v>
      </c>
      <c r="AV6" s="92">
        <f t="shared" si="0"/>
        <v>0</v>
      </c>
      <c r="AW6" s="55">
        <v>0</v>
      </c>
      <c r="AX6" s="55">
        <v>0</v>
      </c>
      <c r="AY6" s="37">
        <v>0</v>
      </c>
      <c r="AZ6" s="55" t="s">
        <v>337</v>
      </c>
      <c r="BA6" s="55">
        <v>1</v>
      </c>
      <c r="BB6" s="55">
        <v>0</v>
      </c>
      <c r="BC6" s="92">
        <f t="shared" ref="BC6:BC34" si="2">+BB6/BA6</f>
        <v>0</v>
      </c>
      <c r="BD6" s="173">
        <v>4400000</v>
      </c>
      <c r="BE6" s="176">
        <v>4400000</v>
      </c>
      <c r="BF6" s="44">
        <v>1</v>
      </c>
      <c r="BG6" s="153" t="s">
        <v>362</v>
      </c>
      <c r="BH6" s="55">
        <v>1</v>
      </c>
      <c r="BI6" s="55">
        <v>0</v>
      </c>
      <c r="BJ6" s="92">
        <f t="shared" ref="BJ6:BJ14" si="3">+BI6/BH6</f>
        <v>0</v>
      </c>
      <c r="BK6" s="173">
        <v>4400000</v>
      </c>
      <c r="BL6" s="176">
        <v>4400000</v>
      </c>
      <c r="BM6" s="44">
        <v>1</v>
      </c>
      <c r="BN6" s="55" t="s">
        <v>396</v>
      </c>
      <c r="BO6" s="87">
        <v>1</v>
      </c>
      <c r="BP6" s="121">
        <v>0</v>
      </c>
      <c r="BQ6" s="102">
        <f>+BP6/BO6</f>
        <v>0</v>
      </c>
      <c r="BR6" s="135" t="s">
        <v>381</v>
      </c>
      <c r="BS6" s="203"/>
    </row>
    <row r="7" spans="1:230" s="12" customFormat="1" ht="154.5" customHeight="1" x14ac:dyDescent="0.2">
      <c r="A7" s="222"/>
      <c r="B7" s="227"/>
      <c r="C7" s="234"/>
      <c r="D7" s="55" t="s">
        <v>120</v>
      </c>
      <c r="E7" s="55" t="s">
        <v>119</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253</v>
      </c>
      <c r="AM7" s="55">
        <v>1</v>
      </c>
      <c r="AN7" s="55">
        <v>0</v>
      </c>
      <c r="AO7" s="44">
        <f>+AN7/AM7</f>
        <v>0</v>
      </c>
      <c r="AP7" s="141">
        <v>0</v>
      </c>
      <c r="AQ7" s="30">
        <v>0</v>
      </c>
      <c r="AR7" s="44">
        <v>0</v>
      </c>
      <c r="AS7" s="55" t="s">
        <v>339</v>
      </c>
      <c r="AT7" s="55">
        <v>1</v>
      </c>
      <c r="AU7" s="55">
        <v>0</v>
      </c>
      <c r="AV7" s="92">
        <f t="shared" si="0"/>
        <v>0</v>
      </c>
      <c r="AW7" s="55">
        <v>0</v>
      </c>
      <c r="AX7" s="55">
        <v>0</v>
      </c>
      <c r="AY7" s="44">
        <v>0</v>
      </c>
      <c r="AZ7" s="55" t="s">
        <v>317</v>
      </c>
      <c r="BA7" s="55">
        <v>1</v>
      </c>
      <c r="BB7" s="55">
        <v>0</v>
      </c>
      <c r="BC7" s="92">
        <f t="shared" si="2"/>
        <v>0</v>
      </c>
      <c r="BD7" s="183">
        <v>261643826</v>
      </c>
      <c r="BE7" s="55">
        <v>0</v>
      </c>
      <c r="BF7" s="44">
        <v>0</v>
      </c>
      <c r="BG7" s="55" t="s">
        <v>382</v>
      </c>
      <c r="BH7" s="55">
        <v>1</v>
      </c>
      <c r="BI7" s="55">
        <v>0</v>
      </c>
      <c r="BJ7" s="92">
        <f t="shared" si="3"/>
        <v>0</v>
      </c>
      <c r="BK7" s="183">
        <v>261643826</v>
      </c>
      <c r="BL7" s="55">
        <v>0</v>
      </c>
      <c r="BM7" s="44">
        <v>0</v>
      </c>
      <c r="BN7" s="55" t="s">
        <v>395</v>
      </c>
      <c r="BO7" s="55">
        <v>1</v>
      </c>
      <c r="BP7" s="142">
        <v>0</v>
      </c>
      <c r="BQ7" s="124">
        <v>0</v>
      </c>
      <c r="BR7" s="135" t="s">
        <v>274</v>
      </c>
      <c r="BS7" s="203"/>
    </row>
    <row r="8" spans="1:230" s="12" customFormat="1" ht="293.25" customHeight="1" x14ac:dyDescent="0.2">
      <c r="A8" s="222"/>
      <c r="B8" s="227" t="s">
        <v>114</v>
      </c>
      <c r="C8" s="234"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275</v>
      </c>
      <c r="AM8" s="87">
        <v>11</v>
      </c>
      <c r="AN8" s="87">
        <v>11</v>
      </c>
      <c r="AO8" s="81">
        <v>1</v>
      </c>
      <c r="AP8" s="107">
        <v>0</v>
      </c>
      <c r="AQ8" s="107">
        <v>0</v>
      </c>
      <c r="AR8" s="81">
        <v>0</v>
      </c>
      <c r="AS8" s="55" t="s">
        <v>290</v>
      </c>
      <c r="AT8" s="55">
        <v>11</v>
      </c>
      <c r="AU8" s="55">
        <v>11</v>
      </c>
      <c r="AV8" s="92">
        <f t="shared" si="0"/>
        <v>1</v>
      </c>
      <c r="AW8" s="152">
        <f>421023.34*139</f>
        <v>58522244.260000005</v>
      </c>
      <c r="AX8" s="152">
        <f>AW8/88*61</f>
        <v>40566555.68022728</v>
      </c>
      <c r="AY8" s="81">
        <v>1</v>
      </c>
      <c r="AZ8" s="9" t="s">
        <v>342</v>
      </c>
      <c r="BA8" s="55">
        <v>11</v>
      </c>
      <c r="BB8" s="55">
        <v>11</v>
      </c>
      <c r="BC8" s="92">
        <f t="shared" si="2"/>
        <v>1</v>
      </c>
      <c r="BD8" s="152">
        <v>153091706</v>
      </c>
      <c r="BE8" s="152">
        <f>BD8/159*121</f>
        <v>116503751.10691825</v>
      </c>
      <c r="BF8" s="160">
        <f>+BE8/BD8</f>
        <v>0.76100628930817615</v>
      </c>
      <c r="BG8" s="55" t="s">
        <v>363</v>
      </c>
      <c r="BH8" s="55">
        <v>11</v>
      </c>
      <c r="BI8" s="55">
        <v>11</v>
      </c>
      <c r="BJ8" s="92">
        <f t="shared" si="3"/>
        <v>1</v>
      </c>
      <c r="BK8" s="152">
        <v>153091706</v>
      </c>
      <c r="BL8" s="152">
        <f>BK8/159*121</f>
        <v>116503751.10691825</v>
      </c>
      <c r="BM8" s="160">
        <f>+BL8/BK8</f>
        <v>0.76100628930817615</v>
      </c>
      <c r="BN8" s="55" t="s">
        <v>397</v>
      </c>
      <c r="BO8" s="87">
        <v>11</v>
      </c>
      <c r="BP8" s="87">
        <v>11</v>
      </c>
      <c r="BQ8" s="102">
        <v>1</v>
      </c>
      <c r="BR8" s="135" t="s">
        <v>383</v>
      </c>
      <c r="BS8" s="203"/>
    </row>
    <row r="9" spans="1:230" s="12" customFormat="1" ht="255" x14ac:dyDescent="0.2">
      <c r="A9" s="222"/>
      <c r="B9" s="227"/>
      <c r="C9" s="234"/>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39">
        <v>0</v>
      </c>
      <c r="AL9" s="55" t="s">
        <v>254</v>
      </c>
      <c r="AM9" s="55">
        <v>1</v>
      </c>
      <c r="AN9" s="55">
        <v>0</v>
      </c>
      <c r="AO9" s="139">
        <v>0</v>
      </c>
      <c r="AP9" s="55">
        <v>0</v>
      </c>
      <c r="AQ9" s="55">
        <v>0</v>
      </c>
      <c r="AR9" s="139">
        <v>0</v>
      </c>
      <c r="AS9" s="55" t="s">
        <v>327</v>
      </c>
      <c r="AT9" s="55">
        <v>1</v>
      </c>
      <c r="AU9" s="55">
        <v>0</v>
      </c>
      <c r="AV9" s="92">
        <f t="shared" si="0"/>
        <v>0</v>
      </c>
      <c r="AW9" s="55">
        <v>0</v>
      </c>
      <c r="AX9" s="55">
        <v>0</v>
      </c>
      <c r="AY9" s="139">
        <v>0</v>
      </c>
      <c r="AZ9" s="9" t="s">
        <v>344</v>
      </c>
      <c r="BA9" s="55">
        <v>1</v>
      </c>
      <c r="BB9" s="55">
        <v>0</v>
      </c>
      <c r="BC9" s="92">
        <f t="shared" si="2"/>
        <v>0</v>
      </c>
      <c r="BD9" s="55">
        <v>0</v>
      </c>
      <c r="BE9" s="55">
        <v>0</v>
      </c>
      <c r="BF9" s="139">
        <v>0</v>
      </c>
      <c r="BG9" s="153" t="s">
        <v>347</v>
      </c>
      <c r="BH9" s="55">
        <v>1</v>
      </c>
      <c r="BI9" s="55">
        <v>0</v>
      </c>
      <c r="BJ9" s="92">
        <f t="shared" si="3"/>
        <v>0</v>
      </c>
      <c r="BK9" s="55">
        <v>0</v>
      </c>
      <c r="BL9" s="55">
        <v>0</v>
      </c>
      <c r="BM9" s="139">
        <v>0</v>
      </c>
      <c r="BN9" s="55" t="s">
        <v>398</v>
      </c>
      <c r="BO9" s="55">
        <v>1</v>
      </c>
      <c r="BP9" s="55">
        <v>0</v>
      </c>
      <c r="BQ9" s="124">
        <f t="shared" ref="BQ9:BQ32" si="4">+AH9</f>
        <v>0</v>
      </c>
      <c r="BR9" s="134" t="s">
        <v>280</v>
      </c>
      <c r="BS9" s="203"/>
    </row>
    <row r="10" spans="1:230" s="12" customFormat="1" ht="195" x14ac:dyDescent="0.2">
      <c r="A10" s="222"/>
      <c r="B10" s="227"/>
      <c r="C10" s="234"/>
      <c r="D10" s="147" t="s">
        <v>106</v>
      </c>
      <c r="E10" s="147" t="s">
        <v>250</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39">
        <v>0</v>
      </c>
      <c r="AL10" s="55" t="s">
        <v>254</v>
      </c>
      <c r="AM10" s="55">
        <v>54</v>
      </c>
      <c r="AN10" s="55">
        <v>0</v>
      </c>
      <c r="AO10" s="139">
        <v>0</v>
      </c>
      <c r="AP10" s="55">
        <v>0</v>
      </c>
      <c r="AQ10" s="55">
        <v>0</v>
      </c>
      <c r="AR10" s="139">
        <v>0</v>
      </c>
      <c r="AS10" s="55" t="s">
        <v>326</v>
      </c>
      <c r="AT10" s="55">
        <v>54</v>
      </c>
      <c r="AU10" s="55">
        <v>0</v>
      </c>
      <c r="AV10" s="92">
        <f t="shared" si="0"/>
        <v>0</v>
      </c>
      <c r="AW10" s="55">
        <v>0</v>
      </c>
      <c r="AX10" s="55">
        <v>0</v>
      </c>
      <c r="AY10" s="139">
        <v>0</v>
      </c>
      <c r="AZ10" s="55" t="s">
        <v>343</v>
      </c>
      <c r="BA10" s="55">
        <v>54</v>
      </c>
      <c r="BB10" s="55">
        <v>0</v>
      </c>
      <c r="BC10" s="92">
        <f t="shared" si="2"/>
        <v>0</v>
      </c>
      <c r="BD10" s="55">
        <v>0</v>
      </c>
      <c r="BE10" s="55">
        <v>0</v>
      </c>
      <c r="BF10" s="139">
        <v>0</v>
      </c>
      <c r="BG10" s="153" t="s">
        <v>348</v>
      </c>
      <c r="BH10" s="55">
        <v>54</v>
      </c>
      <c r="BI10" s="55">
        <v>0</v>
      </c>
      <c r="BJ10" s="92">
        <f t="shared" si="3"/>
        <v>0</v>
      </c>
      <c r="BK10" s="55">
        <v>0</v>
      </c>
      <c r="BL10" s="55">
        <v>0</v>
      </c>
      <c r="BM10" s="139">
        <v>0</v>
      </c>
      <c r="BN10" s="55" t="s">
        <v>399</v>
      </c>
      <c r="BO10" s="55">
        <v>54</v>
      </c>
      <c r="BP10" s="55">
        <v>0</v>
      </c>
      <c r="BQ10" s="124">
        <v>0</v>
      </c>
      <c r="BR10" s="134" t="s">
        <v>299</v>
      </c>
      <c r="BS10" s="203"/>
    </row>
    <row r="11" spans="1:230" s="12" customFormat="1" ht="180" x14ac:dyDescent="0.2">
      <c r="A11" s="222"/>
      <c r="B11" s="227"/>
      <c r="C11" s="147" t="s">
        <v>104</v>
      </c>
      <c r="D11" s="147" t="s">
        <v>103</v>
      </c>
      <c r="E11" s="147" t="s">
        <v>284</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40">
        <v>0</v>
      </c>
      <c r="AL11" s="55" t="s">
        <v>254</v>
      </c>
      <c r="AM11" s="55">
        <v>1</v>
      </c>
      <c r="AN11" s="55">
        <v>0</v>
      </c>
      <c r="AO11" s="140">
        <v>0</v>
      </c>
      <c r="AP11" s="55">
        <v>0</v>
      </c>
      <c r="AQ11" s="55">
        <v>0</v>
      </c>
      <c r="AR11" s="140">
        <v>0</v>
      </c>
      <c r="AS11" s="55" t="s">
        <v>327</v>
      </c>
      <c r="AT11" s="55">
        <v>1</v>
      </c>
      <c r="AU11" s="55">
        <v>0</v>
      </c>
      <c r="AV11" s="92">
        <f t="shared" si="0"/>
        <v>0</v>
      </c>
      <c r="AW11" s="55">
        <v>0</v>
      </c>
      <c r="AX11" s="55">
        <v>0</v>
      </c>
      <c r="AY11" s="140">
        <v>0</v>
      </c>
      <c r="AZ11" s="153" t="s">
        <v>328</v>
      </c>
      <c r="BA11" s="55">
        <v>1</v>
      </c>
      <c r="BB11" s="55">
        <v>0</v>
      </c>
      <c r="BC11" s="92">
        <f t="shared" si="2"/>
        <v>0</v>
      </c>
      <c r="BD11" s="55">
        <v>0</v>
      </c>
      <c r="BE11" s="55">
        <v>0</v>
      </c>
      <c r="BF11" s="168">
        <v>0</v>
      </c>
      <c r="BG11" s="153" t="s">
        <v>349</v>
      </c>
      <c r="BH11" s="55">
        <v>1</v>
      </c>
      <c r="BI11" s="55">
        <v>0</v>
      </c>
      <c r="BJ11" s="92">
        <f t="shared" si="3"/>
        <v>0</v>
      </c>
      <c r="BK11" s="55">
        <v>0</v>
      </c>
      <c r="BL11" s="55">
        <v>0</v>
      </c>
      <c r="BM11" s="168">
        <v>0</v>
      </c>
      <c r="BN11" s="55" t="s">
        <v>400</v>
      </c>
      <c r="BO11" s="55">
        <v>1</v>
      </c>
      <c r="BP11" s="55">
        <v>0</v>
      </c>
      <c r="BQ11" s="124">
        <v>0</v>
      </c>
      <c r="BR11" s="135" t="s">
        <v>273</v>
      </c>
      <c r="BS11" s="203"/>
    </row>
    <row r="12" spans="1:230" s="15" customFormat="1" ht="219.75" customHeight="1" x14ac:dyDescent="0.2">
      <c r="A12" s="222"/>
      <c r="B12" s="227" t="s">
        <v>97</v>
      </c>
      <c r="C12" s="147" t="s">
        <v>96</v>
      </c>
      <c r="D12" s="147" t="s">
        <v>95</v>
      </c>
      <c r="E12" s="147"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253</v>
      </c>
      <c r="AM12" s="87">
        <v>1</v>
      </c>
      <c r="AN12" s="87">
        <v>0</v>
      </c>
      <c r="AO12" s="37">
        <v>0</v>
      </c>
      <c r="AP12" s="120">
        <v>0</v>
      </c>
      <c r="AQ12" s="120">
        <v>0</v>
      </c>
      <c r="AR12" s="37">
        <v>0</v>
      </c>
      <c r="AS12" s="55" t="s">
        <v>298</v>
      </c>
      <c r="AT12" s="55">
        <v>1</v>
      </c>
      <c r="AU12" s="55">
        <v>0</v>
      </c>
      <c r="AV12" s="92">
        <f t="shared" si="0"/>
        <v>0</v>
      </c>
      <c r="AW12" s="146">
        <v>3200000</v>
      </c>
      <c r="AX12" s="146">
        <v>3200000</v>
      </c>
      <c r="AY12" s="91">
        <f>+AX12/AW12</f>
        <v>1</v>
      </c>
      <c r="AZ12" s="55" t="s">
        <v>330</v>
      </c>
      <c r="BA12" s="55">
        <v>1</v>
      </c>
      <c r="BB12" s="55">
        <v>0</v>
      </c>
      <c r="BC12" s="92">
        <f t="shared" si="2"/>
        <v>0</v>
      </c>
      <c r="BD12" s="146">
        <v>0</v>
      </c>
      <c r="BE12" s="146">
        <v>0</v>
      </c>
      <c r="BF12" s="37">
        <v>0</v>
      </c>
      <c r="BG12" s="55" t="s">
        <v>364</v>
      </c>
      <c r="BH12" s="55">
        <v>1</v>
      </c>
      <c r="BI12" s="55">
        <v>0.1</v>
      </c>
      <c r="BJ12" s="92">
        <f t="shared" si="3"/>
        <v>0.1</v>
      </c>
      <c r="BK12" s="146">
        <v>0</v>
      </c>
      <c r="BL12" s="146">
        <v>0</v>
      </c>
      <c r="BM12" s="37">
        <v>0</v>
      </c>
      <c r="BN12" s="55" t="s">
        <v>407</v>
      </c>
      <c r="BO12" s="87">
        <v>1</v>
      </c>
      <c r="BP12" s="55" t="s">
        <v>271</v>
      </c>
      <c r="BQ12" s="102">
        <v>0.1</v>
      </c>
      <c r="BR12" s="137" t="s">
        <v>384</v>
      </c>
      <c r="BS12" s="203"/>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row>
    <row r="13" spans="1:230" s="15" customFormat="1" ht="240" x14ac:dyDescent="0.2">
      <c r="A13" s="222"/>
      <c r="B13" s="227"/>
      <c r="C13" s="147" t="s">
        <v>94</v>
      </c>
      <c r="D13" s="147" t="s">
        <v>93</v>
      </c>
      <c r="E13" s="147"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87">
        <v>1</v>
      </c>
      <c r="AN13" s="55">
        <v>0</v>
      </c>
      <c r="AO13" s="37">
        <v>0</v>
      </c>
      <c r="AP13" s="87">
        <v>0</v>
      </c>
      <c r="AQ13" s="87">
        <v>0</v>
      </c>
      <c r="AR13" s="37">
        <v>0</v>
      </c>
      <c r="AS13" s="55" t="s">
        <v>276</v>
      </c>
      <c r="AT13" s="55">
        <v>1</v>
      </c>
      <c r="AU13" s="55"/>
      <c r="AV13" s="92">
        <f t="shared" si="0"/>
        <v>0</v>
      </c>
      <c r="AW13" s="55"/>
      <c r="AX13" s="55"/>
      <c r="AY13" s="37">
        <v>0</v>
      </c>
      <c r="AZ13" s="55" t="s">
        <v>327</v>
      </c>
      <c r="BA13" s="55">
        <v>1</v>
      </c>
      <c r="BB13" s="55">
        <v>0</v>
      </c>
      <c r="BC13" s="92">
        <f t="shared" si="2"/>
        <v>0</v>
      </c>
      <c r="BD13" s="55">
        <v>0</v>
      </c>
      <c r="BE13" s="55">
        <v>0</v>
      </c>
      <c r="BF13" s="37">
        <v>0</v>
      </c>
      <c r="BG13" s="153" t="s">
        <v>350</v>
      </c>
      <c r="BH13" s="55">
        <v>1</v>
      </c>
      <c r="BI13" s="55">
        <v>0</v>
      </c>
      <c r="BJ13" s="92">
        <f t="shared" si="3"/>
        <v>0</v>
      </c>
      <c r="BK13" s="55">
        <v>0</v>
      </c>
      <c r="BL13" s="55">
        <v>0</v>
      </c>
      <c r="BM13" s="37">
        <v>0</v>
      </c>
      <c r="BN13" s="153" t="s">
        <v>350</v>
      </c>
      <c r="BO13" s="87">
        <v>1</v>
      </c>
      <c r="BP13" s="55">
        <v>0.4</v>
      </c>
      <c r="BQ13" s="102">
        <f>BP13/BO13</f>
        <v>0.4</v>
      </c>
      <c r="BR13" s="134" t="s">
        <v>301</v>
      </c>
      <c r="BS13" s="203"/>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row>
    <row r="14" spans="1:230" s="12" customFormat="1" ht="210" x14ac:dyDescent="0.2">
      <c r="A14" s="222"/>
      <c r="B14" s="235" t="s">
        <v>85</v>
      </c>
      <c r="C14" s="214" t="s">
        <v>84</v>
      </c>
      <c r="D14" s="147" t="s">
        <v>83</v>
      </c>
      <c r="E14" s="147"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255</v>
      </c>
      <c r="AM14" s="87">
        <v>2</v>
      </c>
      <c r="AN14" s="87">
        <v>0</v>
      </c>
      <c r="AO14" s="37">
        <v>0</v>
      </c>
      <c r="AP14" s="87">
        <v>0</v>
      </c>
      <c r="AQ14" s="87">
        <v>0</v>
      </c>
      <c r="AR14" s="37">
        <v>0</v>
      </c>
      <c r="AS14" s="55" t="s">
        <v>291</v>
      </c>
      <c r="AT14" s="55">
        <v>2</v>
      </c>
      <c r="AU14" s="55">
        <v>0</v>
      </c>
      <c r="AV14" s="92">
        <f t="shared" si="0"/>
        <v>0</v>
      </c>
      <c r="AW14" s="55">
        <v>0</v>
      </c>
      <c r="AX14" s="55">
        <v>0</v>
      </c>
      <c r="AY14" s="37">
        <v>0</v>
      </c>
      <c r="AZ14" s="55" t="s">
        <v>336</v>
      </c>
      <c r="BA14" s="55">
        <v>2</v>
      </c>
      <c r="BB14" s="55">
        <v>1</v>
      </c>
      <c r="BC14" s="92">
        <f t="shared" si="2"/>
        <v>0.5</v>
      </c>
      <c r="BD14" s="155">
        <v>15000000</v>
      </c>
      <c r="BE14" s="171">
        <v>15000000</v>
      </c>
      <c r="BF14" s="167">
        <v>1</v>
      </c>
      <c r="BG14" s="193" t="s">
        <v>365</v>
      </c>
      <c r="BH14" s="55">
        <v>2</v>
      </c>
      <c r="BI14" s="55">
        <v>1</v>
      </c>
      <c r="BJ14" s="92">
        <f t="shared" si="3"/>
        <v>0.5</v>
      </c>
      <c r="BK14" s="155">
        <v>15000000</v>
      </c>
      <c r="BL14" s="171">
        <v>15000000</v>
      </c>
      <c r="BM14" s="167">
        <v>1</v>
      </c>
      <c r="BN14" s="193" t="s">
        <v>365</v>
      </c>
      <c r="BO14" s="87">
        <v>2</v>
      </c>
      <c r="BP14" s="55">
        <f>+BB14</f>
        <v>1</v>
      </c>
      <c r="BQ14" s="102">
        <f>+BP14/BO14</f>
        <v>0.5</v>
      </c>
      <c r="BR14" s="193" t="s">
        <v>410</v>
      </c>
      <c r="BS14" s="203"/>
    </row>
    <row r="15" spans="1:230" s="12" customFormat="1" ht="150" x14ac:dyDescent="0.2">
      <c r="A15" s="222"/>
      <c r="B15" s="236"/>
      <c r="C15" s="215"/>
      <c r="D15" s="147" t="s">
        <v>81</v>
      </c>
      <c r="E15" s="147"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255</v>
      </c>
      <c r="AM15" s="87">
        <v>1</v>
      </c>
      <c r="AN15" s="87">
        <v>0</v>
      </c>
      <c r="AO15" s="37">
        <v>0</v>
      </c>
      <c r="AP15" s="87">
        <v>0</v>
      </c>
      <c r="AQ15" s="87">
        <v>0</v>
      </c>
      <c r="AR15" s="37">
        <v>0</v>
      </c>
      <c r="AS15" s="55" t="s">
        <v>292</v>
      </c>
      <c r="AT15" s="55">
        <v>1</v>
      </c>
      <c r="AU15" s="55">
        <v>0</v>
      </c>
      <c r="AV15" s="92">
        <f t="shared" si="0"/>
        <v>0</v>
      </c>
      <c r="AW15" s="55">
        <v>0</v>
      </c>
      <c r="AX15" s="55">
        <v>0</v>
      </c>
      <c r="AY15" s="37">
        <v>0</v>
      </c>
      <c r="AZ15" s="55" t="s">
        <v>312</v>
      </c>
      <c r="BA15" s="55">
        <v>1</v>
      </c>
      <c r="BB15" s="55">
        <v>1</v>
      </c>
      <c r="BC15" s="91">
        <f>+BB15/BA15</f>
        <v>1</v>
      </c>
      <c r="BD15" s="155">
        <v>15000000</v>
      </c>
      <c r="BE15" s="171">
        <v>15000000</v>
      </c>
      <c r="BF15" s="44">
        <v>1</v>
      </c>
      <c r="BG15" s="193" t="s">
        <v>401</v>
      </c>
      <c r="BH15" s="55">
        <v>1</v>
      </c>
      <c r="BI15" s="55">
        <v>1</v>
      </c>
      <c r="BJ15" s="91">
        <f>+BI15/BH15</f>
        <v>1</v>
      </c>
      <c r="BK15" s="155">
        <v>15000000</v>
      </c>
      <c r="BL15" s="171">
        <v>15000000</v>
      </c>
      <c r="BM15" s="44">
        <v>1</v>
      </c>
      <c r="BN15" s="193" t="s">
        <v>351</v>
      </c>
      <c r="BO15" s="87">
        <v>1</v>
      </c>
      <c r="BP15" s="55">
        <v>1</v>
      </c>
      <c r="BQ15" s="102">
        <f>+BP15/BO15</f>
        <v>1</v>
      </c>
      <c r="BR15" s="134" t="s">
        <v>366</v>
      </c>
      <c r="BS15" s="203"/>
    </row>
    <row r="16" spans="1:230" s="12" customFormat="1" ht="150.75" thickBot="1" x14ac:dyDescent="0.25">
      <c r="A16" s="223"/>
      <c r="B16" s="237"/>
      <c r="C16" s="216"/>
      <c r="D16" s="147" t="s">
        <v>79</v>
      </c>
      <c r="E16" s="147"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255</v>
      </c>
      <c r="AM16" s="87">
        <v>12</v>
      </c>
      <c r="AN16" s="87">
        <v>12</v>
      </c>
      <c r="AO16" s="37">
        <v>1</v>
      </c>
      <c r="AP16" s="126">
        <v>27850000</v>
      </c>
      <c r="AQ16" s="126">
        <v>27850000</v>
      </c>
      <c r="AR16" s="37">
        <v>1</v>
      </c>
      <c r="AS16" s="55" t="s">
        <v>293</v>
      </c>
      <c r="AT16" s="55">
        <v>12</v>
      </c>
      <c r="AU16" s="55">
        <v>12</v>
      </c>
      <c r="AV16" s="92">
        <f t="shared" si="0"/>
        <v>1</v>
      </c>
      <c r="AW16" s="146">
        <v>60000000</v>
      </c>
      <c r="AX16" s="146">
        <v>60000000</v>
      </c>
      <c r="AY16" s="37">
        <v>1</v>
      </c>
      <c r="AZ16" s="55" t="s">
        <v>310</v>
      </c>
      <c r="BA16" s="55">
        <v>12</v>
      </c>
      <c r="BB16" s="55">
        <v>12</v>
      </c>
      <c r="BC16" s="92">
        <f t="shared" si="2"/>
        <v>1</v>
      </c>
      <c r="BD16" s="156">
        <v>70000000</v>
      </c>
      <c r="BE16" s="172">
        <v>70000000</v>
      </c>
      <c r="BF16" s="37">
        <v>1</v>
      </c>
      <c r="BG16" s="194" t="s">
        <v>367</v>
      </c>
      <c r="BH16" s="55">
        <v>12</v>
      </c>
      <c r="BI16" s="55">
        <v>12</v>
      </c>
      <c r="BJ16" s="92">
        <f t="shared" ref="BJ16:BJ28" si="5">+BI16/BH16</f>
        <v>1</v>
      </c>
      <c r="BK16" s="156">
        <v>70000000</v>
      </c>
      <c r="BL16" s="172">
        <v>70000000</v>
      </c>
      <c r="BM16" s="37">
        <v>1</v>
      </c>
      <c r="BN16" s="194" t="s">
        <v>367</v>
      </c>
      <c r="BO16" s="87">
        <v>12</v>
      </c>
      <c r="BP16" s="87">
        <v>12</v>
      </c>
      <c r="BQ16" s="102">
        <v>1</v>
      </c>
      <c r="BR16" s="134" t="s">
        <v>352</v>
      </c>
      <c r="BS16" s="203"/>
    </row>
    <row r="17" spans="1:1681" s="10" customFormat="1" ht="265.5" customHeight="1" thickBot="1" x14ac:dyDescent="0.25">
      <c r="A17" s="241" t="s">
        <v>76</v>
      </c>
      <c r="B17" s="235" t="s">
        <v>75</v>
      </c>
      <c r="C17" s="147" t="s">
        <v>74</v>
      </c>
      <c r="D17" s="147" t="s">
        <v>73</v>
      </c>
      <c r="E17" s="147"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255</v>
      </c>
      <c r="AM17" s="87">
        <v>1</v>
      </c>
      <c r="AN17" s="87">
        <v>0</v>
      </c>
      <c r="AO17" s="37">
        <v>0</v>
      </c>
      <c r="AP17" s="87">
        <v>0</v>
      </c>
      <c r="AQ17" s="87">
        <v>0</v>
      </c>
      <c r="AR17" s="102">
        <v>0</v>
      </c>
      <c r="AS17" s="55" t="s">
        <v>277</v>
      </c>
      <c r="AT17" s="145">
        <v>1</v>
      </c>
      <c r="AU17" s="145">
        <v>0</v>
      </c>
      <c r="AV17" s="92">
        <f t="shared" si="0"/>
        <v>0</v>
      </c>
      <c r="AW17" s="148">
        <v>1500000</v>
      </c>
      <c r="AX17" s="148">
        <v>500000</v>
      </c>
      <c r="AY17" s="37">
        <v>0</v>
      </c>
      <c r="AZ17" s="149" t="s">
        <v>340</v>
      </c>
      <c r="BA17" s="145">
        <v>1</v>
      </c>
      <c r="BB17" s="145">
        <v>0.1</v>
      </c>
      <c r="BC17" s="92">
        <f t="shared" si="2"/>
        <v>0.1</v>
      </c>
      <c r="BD17" s="174">
        <v>1500000</v>
      </c>
      <c r="BE17" s="174">
        <v>1500000</v>
      </c>
      <c r="BF17" s="102">
        <v>1</v>
      </c>
      <c r="BG17" s="184" t="s">
        <v>368</v>
      </c>
      <c r="BH17" s="145">
        <v>1</v>
      </c>
      <c r="BI17" s="145">
        <v>0.1</v>
      </c>
      <c r="BJ17" s="92">
        <f t="shared" si="5"/>
        <v>0.1</v>
      </c>
      <c r="BK17" s="174">
        <v>1500000</v>
      </c>
      <c r="BL17" s="174">
        <v>1500000</v>
      </c>
      <c r="BM17" s="102">
        <v>1</v>
      </c>
      <c r="BN17" s="184" t="s">
        <v>368</v>
      </c>
      <c r="BO17" s="118">
        <v>1</v>
      </c>
      <c r="BP17" s="87">
        <v>0.1</v>
      </c>
      <c r="BQ17" s="102">
        <f>+BP17/BO17</f>
        <v>0.1</v>
      </c>
      <c r="BR17" s="134" t="s">
        <v>353</v>
      </c>
      <c r="BS17" s="204" t="s">
        <v>76</v>
      </c>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c r="BLK17" s="12"/>
      <c r="BLL17" s="12"/>
      <c r="BLM17" s="12"/>
      <c r="BLN17" s="12"/>
      <c r="BLO17" s="12"/>
      <c r="BLP17" s="12"/>
      <c r="BLQ17" s="12"/>
    </row>
    <row r="18" spans="1:1681" ht="409.6" thickBot="1" x14ac:dyDescent="0.3">
      <c r="A18" s="241"/>
      <c r="B18" s="236"/>
      <c r="C18" s="242" t="s">
        <v>71</v>
      </c>
      <c r="D18" s="147" t="s">
        <v>70</v>
      </c>
      <c r="E18" s="147"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256</v>
      </c>
      <c r="AM18" s="95">
        <v>2</v>
      </c>
      <c r="AN18" s="95">
        <v>0</v>
      </c>
      <c r="AO18" s="41">
        <v>0</v>
      </c>
      <c r="AP18" s="95">
        <v>0</v>
      </c>
      <c r="AQ18" s="95">
        <v>0</v>
      </c>
      <c r="AR18" s="41">
        <v>0</v>
      </c>
      <c r="AS18" s="55" t="s">
        <v>294</v>
      </c>
      <c r="AT18" s="55">
        <v>2</v>
      </c>
      <c r="AU18" s="55">
        <v>0</v>
      </c>
      <c r="AV18" s="92">
        <f t="shared" si="0"/>
        <v>0</v>
      </c>
      <c r="AW18" s="55">
        <v>0</v>
      </c>
      <c r="AX18" s="55">
        <v>0</v>
      </c>
      <c r="AY18" s="41">
        <v>0</v>
      </c>
      <c r="AZ18" s="150" t="s">
        <v>324</v>
      </c>
      <c r="BA18" s="55">
        <v>2</v>
      </c>
      <c r="BB18" s="55">
        <v>0</v>
      </c>
      <c r="BC18" s="92">
        <f t="shared" si="2"/>
        <v>0</v>
      </c>
      <c r="BD18" s="55">
        <v>0</v>
      </c>
      <c r="BE18" s="55">
        <v>0</v>
      </c>
      <c r="BF18" s="41">
        <v>0</v>
      </c>
      <c r="BG18" s="199" t="s">
        <v>385</v>
      </c>
      <c r="BH18" s="55">
        <v>2</v>
      </c>
      <c r="BI18" s="55">
        <v>0</v>
      </c>
      <c r="BJ18" s="92">
        <f t="shared" si="5"/>
        <v>0</v>
      </c>
      <c r="BK18" s="55">
        <v>0</v>
      </c>
      <c r="BL18" s="55">
        <v>0</v>
      </c>
      <c r="BM18" s="41">
        <v>0</v>
      </c>
      <c r="BN18" s="199" t="s">
        <v>389</v>
      </c>
      <c r="BO18" s="95">
        <v>2</v>
      </c>
      <c r="BP18" s="185">
        <f>(AA18+AG18+BB18)/3</f>
        <v>0.33333333333333331</v>
      </c>
      <c r="BQ18" s="102">
        <f>BP18/BO18</f>
        <v>0.16666666666666666</v>
      </c>
      <c r="BR18" s="134" t="s">
        <v>390</v>
      </c>
      <c r="BS18" s="204"/>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c r="BLK18" s="12"/>
      <c r="BLL18" s="12"/>
      <c r="BLM18" s="12"/>
      <c r="BLN18" s="12"/>
      <c r="BLO18" s="12"/>
      <c r="BLP18" s="12"/>
      <c r="BLQ18" s="12"/>
    </row>
    <row r="19" spans="1:1681" ht="165.75" thickBot="1" x14ac:dyDescent="0.3">
      <c r="A19" s="241"/>
      <c r="B19" s="237"/>
      <c r="C19" s="240"/>
      <c r="D19" s="147" t="s">
        <v>68</v>
      </c>
      <c r="E19" s="147"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255</v>
      </c>
      <c r="AM19" s="87">
        <v>3</v>
      </c>
      <c r="AN19" s="87">
        <v>0</v>
      </c>
      <c r="AO19" s="37">
        <v>0</v>
      </c>
      <c r="AP19" s="87">
        <v>0</v>
      </c>
      <c r="AQ19" s="87">
        <v>0</v>
      </c>
      <c r="AR19" s="37">
        <v>0</v>
      </c>
      <c r="AS19" s="55" t="s">
        <v>295</v>
      </c>
      <c r="AT19" s="55">
        <v>3</v>
      </c>
      <c r="AU19" s="55">
        <v>0</v>
      </c>
      <c r="AV19" s="92">
        <f t="shared" si="0"/>
        <v>0</v>
      </c>
      <c r="AW19" s="55">
        <v>0</v>
      </c>
      <c r="AX19" s="55">
        <v>0</v>
      </c>
      <c r="AY19" s="37">
        <v>0</v>
      </c>
      <c r="AZ19" s="151" t="s">
        <v>325</v>
      </c>
      <c r="BA19" s="55">
        <v>3</v>
      </c>
      <c r="BB19" s="55">
        <v>0</v>
      </c>
      <c r="BC19" s="92">
        <f t="shared" si="2"/>
        <v>0</v>
      </c>
      <c r="BD19" s="55">
        <v>0</v>
      </c>
      <c r="BE19" s="166">
        <v>0</v>
      </c>
      <c r="BF19" s="37">
        <v>0</v>
      </c>
      <c r="BG19" s="153" t="s">
        <v>354</v>
      </c>
      <c r="BH19" s="55">
        <v>3</v>
      </c>
      <c r="BI19" s="55">
        <v>0</v>
      </c>
      <c r="BJ19" s="92">
        <f t="shared" si="5"/>
        <v>0</v>
      </c>
      <c r="BK19" s="55">
        <v>0</v>
      </c>
      <c r="BL19" s="166">
        <v>0</v>
      </c>
      <c r="BM19" s="37">
        <v>0</v>
      </c>
      <c r="BN19" s="153" t="s">
        <v>354</v>
      </c>
      <c r="BO19" s="87">
        <v>3</v>
      </c>
      <c r="BP19" s="87">
        <v>0</v>
      </c>
      <c r="BQ19" s="102">
        <v>0</v>
      </c>
      <c r="BR19" s="134" t="s">
        <v>369</v>
      </c>
      <c r="BS19" s="204"/>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c r="BLK19" s="12"/>
      <c r="BLL19" s="12"/>
      <c r="BLM19" s="12"/>
      <c r="BLN19" s="12"/>
      <c r="BLO19" s="12"/>
      <c r="BLP19" s="12"/>
      <c r="BLQ19" s="12"/>
    </row>
    <row r="20" spans="1:1681" s="93" customFormat="1" ht="210.75" thickBot="1" x14ac:dyDescent="0.25">
      <c r="A20" s="241"/>
      <c r="B20" s="227" t="s">
        <v>66</v>
      </c>
      <c r="C20" s="179" t="s">
        <v>65</v>
      </c>
      <c r="D20" s="179" t="s">
        <v>64</v>
      </c>
      <c r="E20" s="179" t="s">
        <v>63</v>
      </c>
      <c r="F20" s="22">
        <v>20</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257</v>
      </c>
      <c r="AM20" s="87">
        <v>2</v>
      </c>
      <c r="AN20" s="87">
        <v>0</v>
      </c>
      <c r="AO20" s="92">
        <v>0</v>
      </c>
      <c r="AP20" s="87">
        <v>0</v>
      </c>
      <c r="AQ20" s="87">
        <v>0</v>
      </c>
      <c r="AR20" s="104">
        <v>0</v>
      </c>
      <c r="AS20" s="55" t="s">
        <v>341</v>
      </c>
      <c r="AT20" s="55">
        <v>2</v>
      </c>
      <c r="AU20" s="55">
        <v>0</v>
      </c>
      <c r="AV20" s="92">
        <f t="shared" si="0"/>
        <v>0</v>
      </c>
      <c r="AW20" s="55">
        <v>0</v>
      </c>
      <c r="AX20" s="55" t="s">
        <v>161</v>
      </c>
      <c r="AY20" s="92">
        <v>0</v>
      </c>
      <c r="AZ20" s="149" t="s">
        <v>329</v>
      </c>
      <c r="BA20" s="55">
        <v>2</v>
      </c>
      <c r="BB20" s="55">
        <v>0</v>
      </c>
      <c r="BC20" s="92">
        <f t="shared" si="2"/>
        <v>0</v>
      </c>
      <c r="BD20" s="175">
        <v>2000000</v>
      </c>
      <c r="BE20" s="175">
        <v>2000000</v>
      </c>
      <c r="BF20" s="104">
        <v>0</v>
      </c>
      <c r="BG20" s="195" t="s">
        <v>370</v>
      </c>
      <c r="BH20" s="55">
        <v>2</v>
      </c>
      <c r="BI20" s="55">
        <v>0</v>
      </c>
      <c r="BJ20" s="92">
        <f t="shared" si="5"/>
        <v>0</v>
      </c>
      <c r="BK20" s="175">
        <v>2000000</v>
      </c>
      <c r="BL20" s="175">
        <v>2000000</v>
      </c>
      <c r="BM20" s="104">
        <v>0</v>
      </c>
      <c r="BN20" s="184" t="s">
        <v>370</v>
      </c>
      <c r="BO20" s="55">
        <v>20</v>
      </c>
      <c r="BP20" s="55">
        <v>4</v>
      </c>
      <c r="BQ20" s="103">
        <f>BP20/BO20</f>
        <v>0.2</v>
      </c>
      <c r="BR20" s="134" t="s">
        <v>278</v>
      </c>
      <c r="BS20" s="204"/>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1681" s="10" customFormat="1" ht="120.75" thickBot="1" x14ac:dyDescent="0.25">
      <c r="A21" s="241"/>
      <c r="B21" s="227"/>
      <c r="C21" s="147" t="s">
        <v>57</v>
      </c>
      <c r="D21" s="147" t="s">
        <v>56</v>
      </c>
      <c r="E21" s="147" t="s">
        <v>285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255</v>
      </c>
      <c r="AM21" s="87">
        <v>1</v>
      </c>
      <c r="AN21" s="87">
        <v>0</v>
      </c>
      <c r="AO21" s="37">
        <v>0</v>
      </c>
      <c r="AP21" s="87">
        <v>0</v>
      </c>
      <c r="AQ21" s="87">
        <v>0</v>
      </c>
      <c r="AR21" s="102">
        <v>0</v>
      </c>
      <c r="AS21" s="55" t="s">
        <v>286</v>
      </c>
      <c r="AT21" s="145">
        <v>1</v>
      </c>
      <c r="AU21" s="145">
        <v>0</v>
      </c>
      <c r="AV21" s="92">
        <f t="shared" si="0"/>
        <v>0</v>
      </c>
      <c r="AW21" s="145">
        <v>0</v>
      </c>
      <c r="AX21" s="145">
        <v>0</v>
      </c>
      <c r="AY21" s="37">
        <v>0</v>
      </c>
      <c r="AZ21" s="154" t="s">
        <v>322</v>
      </c>
      <c r="BA21" s="145">
        <v>1</v>
      </c>
      <c r="BB21" s="145">
        <v>0</v>
      </c>
      <c r="BC21" s="92">
        <f t="shared" si="2"/>
        <v>0</v>
      </c>
      <c r="BD21" s="145">
        <v>0</v>
      </c>
      <c r="BE21" s="145">
        <v>0</v>
      </c>
      <c r="BF21" s="102">
        <v>0</v>
      </c>
      <c r="BG21" s="195" t="s">
        <v>355</v>
      </c>
      <c r="BH21" s="145">
        <v>1</v>
      </c>
      <c r="BI21" s="145">
        <v>0</v>
      </c>
      <c r="BJ21" s="92">
        <f t="shared" si="5"/>
        <v>0</v>
      </c>
      <c r="BK21" s="145">
        <v>0</v>
      </c>
      <c r="BL21" s="145">
        <v>0</v>
      </c>
      <c r="BM21" s="102">
        <v>0</v>
      </c>
      <c r="BN21" s="195" t="s">
        <v>355</v>
      </c>
      <c r="BO21" s="118">
        <v>1</v>
      </c>
      <c r="BP21" s="87">
        <v>0</v>
      </c>
      <c r="BQ21" s="102">
        <f t="shared" si="4"/>
        <v>0</v>
      </c>
      <c r="BR21" s="134" t="s">
        <v>281</v>
      </c>
      <c r="BS21" s="204"/>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c r="BLK21" s="12"/>
      <c r="BLL21" s="12"/>
      <c r="BLM21" s="12"/>
      <c r="BLN21" s="12"/>
      <c r="BLO21" s="12"/>
      <c r="BLP21" s="12"/>
      <c r="BLQ21" s="12"/>
    </row>
    <row r="22" spans="1:1681" s="105" customFormat="1" ht="285" x14ac:dyDescent="0.2">
      <c r="A22" s="238" t="s">
        <v>223</v>
      </c>
      <c r="B22" s="227" t="s">
        <v>54</v>
      </c>
      <c r="C22" s="234" t="s">
        <v>53</v>
      </c>
      <c r="D22" s="87" t="s">
        <v>52</v>
      </c>
      <c r="E22" s="87" t="s">
        <v>51</v>
      </c>
      <c r="F22" s="107">
        <v>1</v>
      </c>
      <c r="G22" s="107">
        <v>0</v>
      </c>
      <c r="H22" s="108" t="s">
        <v>42</v>
      </c>
      <c r="I22" s="108" t="s">
        <v>1</v>
      </c>
      <c r="J22" s="84">
        <v>1</v>
      </c>
      <c r="K22" s="84">
        <v>1</v>
      </c>
      <c r="L22" s="108">
        <v>1</v>
      </c>
      <c r="M22" s="108">
        <v>1</v>
      </c>
      <c r="N22" s="84">
        <v>1</v>
      </c>
      <c r="O22" s="106">
        <v>1</v>
      </c>
      <c r="P22" s="108">
        <v>1</v>
      </c>
      <c r="Q22" s="108">
        <v>1</v>
      </c>
      <c r="R22" s="84">
        <v>1</v>
      </c>
      <c r="S22" s="84">
        <v>1</v>
      </c>
      <c r="T22" s="108" t="s">
        <v>41</v>
      </c>
      <c r="U22" s="108" t="s">
        <v>40</v>
      </c>
      <c r="V22" s="84">
        <v>4001017</v>
      </c>
      <c r="W22" s="106" t="s">
        <v>48</v>
      </c>
      <c r="X22" s="108" t="s">
        <v>47</v>
      </c>
      <c r="Y22" s="108" t="s">
        <v>46</v>
      </c>
      <c r="Z22" s="84">
        <v>1</v>
      </c>
      <c r="AA22" s="84">
        <v>0</v>
      </c>
      <c r="AB22" s="109">
        <v>0</v>
      </c>
      <c r="AC22" s="110">
        <v>0</v>
      </c>
      <c r="AD22" s="111" t="s">
        <v>202</v>
      </c>
      <c r="AE22" s="107" t="s">
        <v>169</v>
      </c>
      <c r="AF22" s="84">
        <v>1</v>
      </c>
      <c r="AG22" s="84">
        <v>0.05</v>
      </c>
      <c r="AH22" s="112">
        <v>5.0000000000000001E-3</v>
      </c>
      <c r="AI22" s="113">
        <v>3445000</v>
      </c>
      <c r="AJ22" s="113">
        <v>3445000</v>
      </c>
      <c r="AK22" s="37">
        <v>1</v>
      </c>
      <c r="AL22" s="87" t="s">
        <v>245</v>
      </c>
      <c r="AM22" s="87">
        <v>1</v>
      </c>
      <c r="AN22" s="87">
        <v>0</v>
      </c>
      <c r="AO22" s="37">
        <v>0</v>
      </c>
      <c r="AP22" s="114">
        <v>23570000</v>
      </c>
      <c r="AQ22" s="125">
        <v>5892500</v>
      </c>
      <c r="AR22" s="37">
        <v>0</v>
      </c>
      <c r="AS22" s="55" t="s">
        <v>296</v>
      </c>
      <c r="AT22" s="55">
        <v>1</v>
      </c>
      <c r="AU22" s="55">
        <v>0</v>
      </c>
      <c r="AV22" s="92">
        <f t="shared" si="0"/>
        <v>0</v>
      </c>
      <c r="AW22" s="55">
        <v>0</v>
      </c>
      <c r="AX22" s="55">
        <v>0</v>
      </c>
      <c r="AY22" s="37">
        <v>0</v>
      </c>
      <c r="AZ22" s="55" t="s">
        <v>331</v>
      </c>
      <c r="BA22" s="55">
        <v>1</v>
      </c>
      <c r="BB22" s="55">
        <v>0.1</v>
      </c>
      <c r="BC22" s="92">
        <f t="shared" si="2"/>
        <v>0.1</v>
      </c>
      <c r="BD22" s="186">
        <v>23570000</v>
      </c>
      <c r="BE22" s="157">
        <v>20000000</v>
      </c>
      <c r="BF22" s="37">
        <v>1</v>
      </c>
      <c r="BG22" s="198" t="s">
        <v>371</v>
      </c>
      <c r="BH22" s="55">
        <v>1</v>
      </c>
      <c r="BI22" s="55">
        <v>0.1</v>
      </c>
      <c r="BJ22" s="92">
        <f t="shared" si="5"/>
        <v>0.1</v>
      </c>
      <c r="BK22" s="186">
        <v>23570000</v>
      </c>
      <c r="BL22" s="157">
        <v>20000000</v>
      </c>
      <c r="BM22" s="37">
        <v>1</v>
      </c>
      <c r="BN22" s="198" t="s">
        <v>371</v>
      </c>
      <c r="BO22" s="87">
        <v>1</v>
      </c>
      <c r="BP22" s="87">
        <v>0.1</v>
      </c>
      <c r="BQ22" s="115">
        <f>+BP22/BO22</f>
        <v>0.1</v>
      </c>
      <c r="BR22" s="134" t="s">
        <v>333</v>
      </c>
      <c r="BS22" s="205" t="s">
        <v>223</v>
      </c>
      <c r="BT22" s="116"/>
      <c r="BU22" s="116"/>
      <c r="BV22" s="116"/>
      <c r="BW22" s="116"/>
      <c r="BX22" s="116"/>
      <c r="BY22" s="116"/>
      <c r="BZ22" s="116"/>
      <c r="CA22" s="116"/>
      <c r="CB22" s="116"/>
      <c r="CC22" s="116"/>
      <c r="CD22" s="116"/>
      <c r="CE22" s="116"/>
      <c r="CF22" s="116"/>
      <c r="CG22" s="116"/>
      <c r="CH22" s="116"/>
      <c r="CI22" s="116"/>
      <c r="CJ22" s="116"/>
      <c r="CK22" s="116"/>
      <c r="CL22" s="116"/>
      <c r="CM22" s="116"/>
      <c r="CN22" s="116"/>
      <c r="CO22" s="116"/>
      <c r="CP22" s="116"/>
      <c r="CQ22" s="116"/>
      <c r="CR22" s="116"/>
      <c r="CS22" s="116"/>
      <c r="CT22" s="116"/>
      <c r="CU22" s="116"/>
      <c r="CV22" s="116"/>
      <c r="CW22" s="116"/>
      <c r="CX22" s="116"/>
      <c r="CY22" s="116"/>
      <c r="CZ22" s="116"/>
      <c r="DA22" s="116"/>
      <c r="DB22" s="116"/>
      <c r="DC22" s="116"/>
      <c r="DD22" s="116"/>
      <c r="DE22" s="116"/>
      <c r="DF22" s="116"/>
      <c r="DG22" s="116"/>
      <c r="DH22" s="116"/>
      <c r="DI22" s="116"/>
      <c r="DJ22" s="116"/>
      <c r="DK22" s="116"/>
      <c r="DL22" s="116"/>
      <c r="DM22" s="116"/>
      <c r="DN22" s="116"/>
      <c r="DO22" s="116"/>
      <c r="DP22" s="116"/>
      <c r="DQ22" s="116"/>
      <c r="DR22" s="116"/>
      <c r="DS22" s="116"/>
      <c r="DT22" s="116"/>
      <c r="DU22" s="116"/>
      <c r="DV22" s="116"/>
      <c r="DW22" s="116"/>
      <c r="DX22" s="116"/>
      <c r="DY22" s="116"/>
      <c r="DZ22" s="116"/>
      <c r="EA22" s="116"/>
      <c r="EB22" s="116"/>
      <c r="EC22" s="116"/>
      <c r="ED22" s="116"/>
      <c r="EE22" s="116"/>
      <c r="EF22" s="116"/>
      <c r="EG22" s="116"/>
      <c r="EH22" s="116"/>
      <c r="EI22" s="116"/>
      <c r="EJ22" s="116"/>
      <c r="EK22" s="116"/>
    </row>
    <row r="23" spans="1:1681" ht="180" x14ac:dyDescent="0.2">
      <c r="A23" s="212"/>
      <c r="B23" s="227"/>
      <c r="C23" s="234"/>
      <c r="D23" s="147" t="s">
        <v>50</v>
      </c>
      <c r="E23" s="147" t="s">
        <v>49</v>
      </c>
      <c r="F23" s="22">
        <v>10</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0</v>
      </c>
      <c r="AG23" s="29">
        <v>0</v>
      </c>
      <c r="AH23" s="45">
        <v>0</v>
      </c>
      <c r="AI23" s="63">
        <v>0</v>
      </c>
      <c r="AJ23" s="63">
        <v>0</v>
      </c>
      <c r="AK23" s="37">
        <v>0</v>
      </c>
      <c r="AL23" s="87" t="s">
        <v>255</v>
      </c>
      <c r="AM23" s="87">
        <v>1</v>
      </c>
      <c r="AN23" s="87">
        <v>0</v>
      </c>
      <c r="AO23" s="37">
        <v>0</v>
      </c>
      <c r="AP23" s="87">
        <v>0</v>
      </c>
      <c r="AQ23" s="87">
        <v>0</v>
      </c>
      <c r="AR23" s="37"/>
      <c r="AS23" s="55" t="s">
        <v>264</v>
      </c>
      <c r="AT23" s="55">
        <v>1</v>
      </c>
      <c r="AU23" s="55">
        <v>0</v>
      </c>
      <c r="AV23" s="92">
        <f t="shared" si="0"/>
        <v>0</v>
      </c>
      <c r="AW23" s="55"/>
      <c r="AX23" s="55"/>
      <c r="AY23" s="37">
        <v>0</v>
      </c>
      <c r="AZ23" s="147" t="s">
        <v>306</v>
      </c>
      <c r="BA23" s="55">
        <v>10</v>
      </c>
      <c r="BB23" s="55">
        <v>0</v>
      </c>
      <c r="BC23" s="92">
        <f t="shared" si="2"/>
        <v>0</v>
      </c>
      <c r="BD23" s="55">
        <v>0</v>
      </c>
      <c r="BE23" s="157">
        <v>0</v>
      </c>
      <c r="BF23" s="37">
        <v>0</v>
      </c>
      <c r="BG23" s="153" t="s">
        <v>372</v>
      </c>
      <c r="BH23" s="55">
        <v>10</v>
      </c>
      <c r="BI23" s="55">
        <v>0</v>
      </c>
      <c r="BJ23" s="92">
        <f t="shared" si="5"/>
        <v>0</v>
      </c>
      <c r="BK23" s="55">
        <v>0</v>
      </c>
      <c r="BL23" s="157">
        <v>0</v>
      </c>
      <c r="BM23" s="37">
        <v>0</v>
      </c>
      <c r="BN23" s="153" t="s">
        <v>372</v>
      </c>
      <c r="BO23" s="87">
        <v>10</v>
      </c>
      <c r="BP23" s="55">
        <v>0</v>
      </c>
      <c r="BQ23" s="102">
        <f>+AH23</f>
        <v>0</v>
      </c>
      <c r="BR23" s="136" t="s">
        <v>373</v>
      </c>
      <c r="BS23" s="205"/>
    </row>
    <row r="24" spans="1:1681" ht="409.5" x14ac:dyDescent="0.2">
      <c r="A24" s="212"/>
      <c r="B24" s="235"/>
      <c r="C24" s="180" t="s">
        <v>45</v>
      </c>
      <c r="D24" s="180" t="s">
        <v>44</v>
      </c>
      <c r="E24" s="180" t="s">
        <v>43</v>
      </c>
      <c r="F24" s="138">
        <v>10</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87">
        <v>1</v>
      </c>
      <c r="AN24" s="87">
        <v>1</v>
      </c>
      <c r="AO24" s="37">
        <v>1</v>
      </c>
      <c r="AP24" s="87">
        <v>0</v>
      </c>
      <c r="AQ24" s="87">
        <v>0</v>
      </c>
      <c r="AR24" s="37">
        <v>0</v>
      </c>
      <c r="AS24" s="55" t="s">
        <v>265</v>
      </c>
      <c r="AT24" s="55">
        <v>1</v>
      </c>
      <c r="AU24" s="55">
        <v>1</v>
      </c>
      <c r="AV24" s="92">
        <f t="shared" si="0"/>
        <v>1</v>
      </c>
      <c r="AW24" s="55">
        <v>0</v>
      </c>
      <c r="AX24" s="55">
        <v>0</v>
      </c>
      <c r="AY24" s="37">
        <v>0</v>
      </c>
      <c r="AZ24" s="147" t="s">
        <v>334</v>
      </c>
      <c r="BA24" s="55">
        <v>1</v>
      </c>
      <c r="BB24" s="55">
        <v>1</v>
      </c>
      <c r="BC24" s="92">
        <f t="shared" si="2"/>
        <v>1</v>
      </c>
      <c r="BD24" s="55">
        <v>0</v>
      </c>
      <c r="BE24" s="158">
        <v>0</v>
      </c>
      <c r="BF24" s="37">
        <v>0</v>
      </c>
      <c r="BG24" s="196" t="s">
        <v>356</v>
      </c>
      <c r="BH24" s="55">
        <v>1</v>
      </c>
      <c r="BI24" s="55">
        <v>1</v>
      </c>
      <c r="BJ24" s="92">
        <f t="shared" si="5"/>
        <v>1</v>
      </c>
      <c r="BK24" s="55">
        <v>0</v>
      </c>
      <c r="BL24" s="158">
        <v>0</v>
      </c>
      <c r="BM24" s="37">
        <v>0</v>
      </c>
      <c r="BN24" s="196" t="s">
        <v>356</v>
      </c>
      <c r="BO24" s="55">
        <v>10</v>
      </c>
      <c r="BP24" s="87">
        <v>2</v>
      </c>
      <c r="BQ24" s="102">
        <f>+BP24/BO24</f>
        <v>0.2</v>
      </c>
      <c r="BR24" s="134" t="s">
        <v>346</v>
      </c>
      <c r="BS24" s="205"/>
    </row>
    <row r="25" spans="1:1681" ht="409.5" x14ac:dyDescent="0.25">
      <c r="A25" s="206"/>
      <c r="B25" s="227" t="s">
        <v>36</v>
      </c>
      <c r="C25" s="234" t="s">
        <v>35</v>
      </c>
      <c r="D25" s="147" t="s">
        <v>34</v>
      </c>
      <c r="E25" s="147"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255</v>
      </c>
      <c r="AM25" s="87">
        <v>1</v>
      </c>
      <c r="AN25" s="87">
        <v>0</v>
      </c>
      <c r="AO25" s="37">
        <v>0</v>
      </c>
      <c r="AP25" s="87">
        <v>0</v>
      </c>
      <c r="AQ25" s="87">
        <v>0</v>
      </c>
      <c r="AR25" s="37">
        <v>0</v>
      </c>
      <c r="AS25" s="55" t="s">
        <v>287</v>
      </c>
      <c r="AT25" s="55">
        <v>1</v>
      </c>
      <c r="AU25" s="55">
        <v>0</v>
      </c>
      <c r="AV25" s="92">
        <f t="shared" si="0"/>
        <v>0</v>
      </c>
      <c r="AW25" s="55">
        <v>0</v>
      </c>
      <c r="AX25" s="55">
        <v>0</v>
      </c>
      <c r="AY25" s="37">
        <v>0</v>
      </c>
      <c r="AZ25" s="151" t="s">
        <v>323</v>
      </c>
      <c r="BA25" s="55">
        <v>1</v>
      </c>
      <c r="BB25" s="55">
        <v>0</v>
      </c>
      <c r="BC25" s="92">
        <f t="shared" si="2"/>
        <v>0</v>
      </c>
      <c r="BD25" s="55">
        <v>0</v>
      </c>
      <c r="BE25" s="55">
        <v>0</v>
      </c>
      <c r="BF25" s="37">
        <v>0</v>
      </c>
      <c r="BG25" s="195" t="s">
        <v>374</v>
      </c>
      <c r="BH25" s="55">
        <v>1</v>
      </c>
      <c r="BI25" s="55">
        <v>0</v>
      </c>
      <c r="BJ25" s="92">
        <f t="shared" si="5"/>
        <v>0</v>
      </c>
      <c r="BK25" s="202">
        <v>68428332</v>
      </c>
      <c r="BL25" s="202">
        <v>68428332</v>
      </c>
      <c r="BM25" s="37">
        <v>0</v>
      </c>
      <c r="BN25" s="184" t="s">
        <v>411</v>
      </c>
      <c r="BO25" s="87">
        <v>1</v>
      </c>
      <c r="BP25" s="87">
        <v>0</v>
      </c>
      <c r="BQ25" s="102">
        <f t="shared" si="4"/>
        <v>0</v>
      </c>
      <c r="BR25" s="136" t="s">
        <v>391</v>
      </c>
      <c r="BS25" s="205"/>
    </row>
    <row r="26" spans="1:1681" ht="240" x14ac:dyDescent="0.2">
      <c r="A26" s="212"/>
      <c r="B26" s="237"/>
      <c r="C26" s="240"/>
      <c r="D26" s="181" t="s">
        <v>31</v>
      </c>
      <c r="E26" s="181"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255</v>
      </c>
      <c r="AM26" s="87">
        <v>12</v>
      </c>
      <c r="AN26" s="87">
        <v>0</v>
      </c>
      <c r="AO26" s="91">
        <v>0</v>
      </c>
      <c r="AP26" s="87">
        <v>0</v>
      </c>
      <c r="AQ26" s="87">
        <v>0</v>
      </c>
      <c r="AR26" s="91">
        <v>0</v>
      </c>
      <c r="AS26" s="55" t="s">
        <v>266</v>
      </c>
      <c r="AT26" s="55">
        <v>12</v>
      </c>
      <c r="AU26" s="55">
        <v>0</v>
      </c>
      <c r="AV26" s="92">
        <f t="shared" si="0"/>
        <v>0</v>
      </c>
      <c r="AW26" s="55">
        <v>0</v>
      </c>
      <c r="AX26" s="55">
        <v>0</v>
      </c>
      <c r="AY26" s="91">
        <v>0</v>
      </c>
      <c r="AZ26" s="55" t="s">
        <v>321</v>
      </c>
      <c r="BA26" s="55">
        <v>12</v>
      </c>
      <c r="BB26" s="55">
        <v>0</v>
      </c>
      <c r="BC26" s="92">
        <f t="shared" si="2"/>
        <v>0</v>
      </c>
      <c r="BD26" s="55">
        <v>0</v>
      </c>
      <c r="BE26" s="55">
        <v>0</v>
      </c>
      <c r="BF26" s="91">
        <v>0</v>
      </c>
      <c r="BG26" s="153" t="s">
        <v>357</v>
      </c>
      <c r="BH26" s="55">
        <v>12</v>
      </c>
      <c r="BI26" s="55">
        <v>0</v>
      </c>
      <c r="BJ26" s="92">
        <f t="shared" si="5"/>
        <v>0</v>
      </c>
      <c r="BK26" s="55">
        <v>0</v>
      </c>
      <c r="BL26" s="55">
        <v>0</v>
      </c>
      <c r="BM26" s="91">
        <v>0</v>
      </c>
      <c r="BN26" s="153" t="s">
        <v>357</v>
      </c>
      <c r="BO26" s="87">
        <v>12</v>
      </c>
      <c r="BP26" s="87">
        <v>0</v>
      </c>
      <c r="BQ26" s="102">
        <v>0</v>
      </c>
      <c r="BR26" s="135" t="s">
        <v>332</v>
      </c>
      <c r="BS26" s="205"/>
    </row>
    <row r="27" spans="1:1681" ht="195.75" thickBot="1" x14ac:dyDescent="0.25">
      <c r="A27" s="239"/>
      <c r="B27" s="227"/>
      <c r="C27" s="147" t="s">
        <v>28</v>
      </c>
      <c r="D27" s="147" t="s">
        <v>27</v>
      </c>
      <c r="E27" s="147"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255</v>
      </c>
      <c r="AM27" s="87">
        <v>12</v>
      </c>
      <c r="AN27" s="87">
        <v>0</v>
      </c>
      <c r="AO27" s="37">
        <v>0</v>
      </c>
      <c r="AP27" s="87">
        <v>0</v>
      </c>
      <c r="AQ27" s="87">
        <v>0</v>
      </c>
      <c r="AR27" s="37">
        <v>0</v>
      </c>
      <c r="AS27" s="55" t="s">
        <v>288</v>
      </c>
      <c r="AT27" s="55">
        <v>12</v>
      </c>
      <c r="AU27" s="55">
        <v>0</v>
      </c>
      <c r="AV27" s="92">
        <f t="shared" si="0"/>
        <v>0</v>
      </c>
      <c r="AW27" s="55">
        <v>0</v>
      </c>
      <c r="AX27" s="55">
        <v>0</v>
      </c>
      <c r="AY27" s="37">
        <v>0</v>
      </c>
      <c r="AZ27" s="55" t="s">
        <v>313</v>
      </c>
      <c r="BA27" s="55">
        <v>12</v>
      </c>
      <c r="BB27" s="55">
        <v>0</v>
      </c>
      <c r="BC27" s="92">
        <f t="shared" si="2"/>
        <v>0</v>
      </c>
      <c r="BD27" s="55">
        <v>0</v>
      </c>
      <c r="BE27" s="55">
        <v>0</v>
      </c>
      <c r="BF27" s="37">
        <v>0</v>
      </c>
      <c r="BG27" s="153" t="s">
        <v>375</v>
      </c>
      <c r="BH27" s="55">
        <v>12</v>
      </c>
      <c r="BI27" s="55">
        <v>0</v>
      </c>
      <c r="BJ27" s="92">
        <f t="shared" si="5"/>
        <v>0</v>
      </c>
      <c r="BK27" s="55">
        <v>0</v>
      </c>
      <c r="BL27" s="55">
        <v>0</v>
      </c>
      <c r="BM27" s="37">
        <v>0</v>
      </c>
      <c r="BN27" s="153" t="s">
        <v>375</v>
      </c>
      <c r="BO27" s="87">
        <v>12</v>
      </c>
      <c r="BP27" s="87">
        <v>0</v>
      </c>
      <c r="BQ27" s="102">
        <v>0</v>
      </c>
      <c r="BR27" s="136" t="s">
        <v>282</v>
      </c>
      <c r="BS27" s="205"/>
    </row>
    <row r="28" spans="1:1681" ht="223.5" customHeight="1" x14ac:dyDescent="0.2">
      <c r="A28" s="238" t="s">
        <v>25</v>
      </c>
      <c r="B28" s="227" t="s">
        <v>24</v>
      </c>
      <c r="C28" s="147" t="s">
        <v>23</v>
      </c>
      <c r="D28" s="147" t="s">
        <v>22</v>
      </c>
      <c r="E28" s="147"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255</v>
      </c>
      <c r="AM28" s="87">
        <v>1</v>
      </c>
      <c r="AN28" s="87">
        <v>0</v>
      </c>
      <c r="AO28" s="37">
        <v>0</v>
      </c>
      <c r="AP28" s="87">
        <v>0</v>
      </c>
      <c r="AQ28" s="87">
        <v>0</v>
      </c>
      <c r="AR28" s="37">
        <v>0</v>
      </c>
      <c r="AS28" s="55" t="s">
        <v>267</v>
      </c>
      <c r="AT28" s="55">
        <v>1</v>
      </c>
      <c r="AU28" s="55">
        <v>0</v>
      </c>
      <c r="AV28" s="92">
        <f t="shared" si="0"/>
        <v>0</v>
      </c>
      <c r="AW28" s="55">
        <v>0</v>
      </c>
      <c r="AX28" s="55">
        <v>0</v>
      </c>
      <c r="AY28" s="37">
        <v>0</v>
      </c>
      <c r="AZ28" s="55" t="s">
        <v>307</v>
      </c>
      <c r="BA28" s="55">
        <v>1</v>
      </c>
      <c r="BB28" s="55">
        <v>0</v>
      </c>
      <c r="BC28" s="92">
        <f t="shared" si="2"/>
        <v>0</v>
      </c>
      <c r="BD28" s="55">
        <v>0</v>
      </c>
      <c r="BE28" s="55">
        <v>0</v>
      </c>
      <c r="BF28" s="37">
        <v>0</v>
      </c>
      <c r="BG28" s="197" t="s">
        <v>376</v>
      </c>
      <c r="BH28" s="55">
        <v>1</v>
      </c>
      <c r="BI28" s="55">
        <v>0</v>
      </c>
      <c r="BJ28" s="92">
        <f t="shared" si="5"/>
        <v>0</v>
      </c>
      <c r="BK28" s="55">
        <v>0</v>
      </c>
      <c r="BL28" s="55">
        <v>0</v>
      </c>
      <c r="BM28" s="37">
        <v>0</v>
      </c>
      <c r="BN28" s="161" t="s">
        <v>402</v>
      </c>
      <c r="BO28" s="87">
        <v>1</v>
      </c>
      <c r="BP28" s="87">
        <v>0</v>
      </c>
      <c r="BQ28" s="102">
        <v>0</v>
      </c>
      <c r="BR28" s="135" t="s">
        <v>392</v>
      </c>
      <c r="BS28" s="206" t="s">
        <v>25</v>
      </c>
    </row>
    <row r="29" spans="1:1681" ht="140.25" customHeight="1" x14ac:dyDescent="0.2">
      <c r="A29" s="212"/>
      <c r="B29" s="227"/>
      <c r="C29" s="234" t="s">
        <v>20</v>
      </c>
      <c r="D29" s="147" t="s">
        <v>19</v>
      </c>
      <c r="E29" s="147"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255</v>
      </c>
      <c r="AM29" s="87">
        <v>12</v>
      </c>
      <c r="AN29" s="87">
        <v>0</v>
      </c>
      <c r="AO29" s="37">
        <v>0</v>
      </c>
      <c r="AP29" s="87">
        <v>0</v>
      </c>
      <c r="AQ29" s="87">
        <v>0</v>
      </c>
      <c r="AR29" s="37">
        <v>0</v>
      </c>
      <c r="AS29" s="55" t="s">
        <v>300</v>
      </c>
      <c r="AT29" s="55">
        <v>12</v>
      </c>
      <c r="AU29" s="55">
        <v>0</v>
      </c>
      <c r="AV29" s="92">
        <f t="shared" si="0"/>
        <v>0</v>
      </c>
      <c r="AW29" s="55">
        <v>0</v>
      </c>
      <c r="AX29" s="55">
        <v>0</v>
      </c>
      <c r="AY29" s="37">
        <v>0</v>
      </c>
      <c r="AZ29" s="55" t="s">
        <v>308</v>
      </c>
      <c r="BA29" s="55">
        <v>0</v>
      </c>
      <c r="BB29" s="55">
        <v>0</v>
      </c>
      <c r="BC29" s="92">
        <v>0</v>
      </c>
      <c r="BD29" s="55">
        <v>0</v>
      </c>
      <c r="BE29" s="55">
        <v>0</v>
      </c>
      <c r="BF29" s="37">
        <v>0</v>
      </c>
      <c r="BG29" s="197" t="s">
        <v>377</v>
      </c>
      <c r="BH29" s="55">
        <v>0</v>
      </c>
      <c r="BI29" s="55">
        <v>0</v>
      </c>
      <c r="BJ29" s="92">
        <v>0</v>
      </c>
      <c r="BK29" s="55">
        <v>0</v>
      </c>
      <c r="BL29" s="55">
        <v>0</v>
      </c>
      <c r="BM29" s="37">
        <v>0</v>
      </c>
      <c r="BN29" s="161" t="s">
        <v>403</v>
      </c>
      <c r="BO29" s="87">
        <v>12</v>
      </c>
      <c r="BP29" s="87">
        <v>0</v>
      </c>
      <c r="BQ29" s="102">
        <v>0</v>
      </c>
      <c r="BR29" s="134" t="s">
        <v>386</v>
      </c>
      <c r="BS29" s="206"/>
    </row>
    <row r="30" spans="1:1681" ht="312.75" customHeight="1" x14ac:dyDescent="0.2">
      <c r="A30" s="212"/>
      <c r="B30" s="227"/>
      <c r="C30" s="234"/>
      <c r="D30" s="147" t="s">
        <v>17</v>
      </c>
      <c r="E30" s="147"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255</v>
      </c>
      <c r="AM30" s="87">
        <v>1</v>
      </c>
      <c r="AN30" s="87">
        <v>0</v>
      </c>
      <c r="AO30" s="37">
        <v>0</v>
      </c>
      <c r="AP30" s="87">
        <v>0</v>
      </c>
      <c r="AQ30" s="87">
        <v>0</v>
      </c>
      <c r="AR30" s="37">
        <v>0</v>
      </c>
      <c r="AS30" s="55" t="s">
        <v>268</v>
      </c>
      <c r="AT30" s="55">
        <v>1</v>
      </c>
      <c r="AU30" s="55">
        <v>0</v>
      </c>
      <c r="AV30" s="92">
        <f t="shared" si="0"/>
        <v>0</v>
      </c>
      <c r="AW30" s="55">
        <v>0</v>
      </c>
      <c r="AX30" s="55">
        <v>0</v>
      </c>
      <c r="AY30" s="37">
        <v>0</v>
      </c>
      <c r="AZ30" s="55" t="s">
        <v>309</v>
      </c>
      <c r="BA30" s="55">
        <v>1</v>
      </c>
      <c r="BB30" s="55">
        <v>0</v>
      </c>
      <c r="BC30" s="92">
        <f t="shared" si="2"/>
        <v>0</v>
      </c>
      <c r="BD30" s="55">
        <v>0</v>
      </c>
      <c r="BE30" s="55">
        <v>0</v>
      </c>
      <c r="BF30" s="37">
        <v>0</v>
      </c>
      <c r="BG30" s="197" t="s">
        <v>378</v>
      </c>
      <c r="BH30" s="55">
        <v>1</v>
      </c>
      <c r="BI30" s="55">
        <v>0</v>
      </c>
      <c r="BJ30" s="92">
        <f t="shared" ref="BJ30:BJ34" si="6">+BI30/BH30</f>
        <v>0</v>
      </c>
      <c r="BK30" s="55">
        <v>0</v>
      </c>
      <c r="BL30" s="55">
        <v>0</v>
      </c>
      <c r="BM30" s="37">
        <v>0</v>
      </c>
      <c r="BN30" s="161" t="s">
        <v>393</v>
      </c>
      <c r="BO30" s="87">
        <v>1</v>
      </c>
      <c r="BP30" s="87">
        <v>0</v>
      </c>
      <c r="BQ30" s="102">
        <f t="shared" si="4"/>
        <v>0</v>
      </c>
      <c r="BR30" s="136" t="s">
        <v>282</v>
      </c>
      <c r="BS30" s="206"/>
    </row>
    <row r="31" spans="1:1681" ht="279" customHeight="1" x14ac:dyDescent="0.2">
      <c r="A31" s="212"/>
      <c r="B31" s="227" t="s">
        <v>15</v>
      </c>
      <c r="C31" s="147" t="s">
        <v>14</v>
      </c>
      <c r="D31" s="55" t="s">
        <v>13</v>
      </c>
      <c r="E31" s="147"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255</v>
      </c>
      <c r="AM31" s="87">
        <v>2</v>
      </c>
      <c r="AN31" s="87">
        <v>0</v>
      </c>
      <c r="AO31" s="37">
        <v>0</v>
      </c>
      <c r="AP31" s="87">
        <v>0</v>
      </c>
      <c r="AQ31" s="87">
        <v>0</v>
      </c>
      <c r="AR31" s="37">
        <v>0</v>
      </c>
      <c r="AS31" s="55" t="s">
        <v>289</v>
      </c>
      <c r="AT31" s="55">
        <v>2</v>
      </c>
      <c r="AU31" s="55">
        <v>0</v>
      </c>
      <c r="AV31" s="92">
        <f t="shared" si="0"/>
        <v>0</v>
      </c>
      <c r="AW31" s="55">
        <v>0</v>
      </c>
      <c r="AX31" s="55">
        <v>0</v>
      </c>
      <c r="AY31" s="37">
        <v>0</v>
      </c>
      <c r="AZ31" s="55" t="s">
        <v>335</v>
      </c>
      <c r="BA31" s="55">
        <v>12</v>
      </c>
      <c r="BB31" s="55">
        <v>0</v>
      </c>
      <c r="BC31" s="92">
        <f t="shared" si="2"/>
        <v>0</v>
      </c>
      <c r="BD31" s="187">
        <v>5600000</v>
      </c>
      <c r="BE31" s="176">
        <v>2800000</v>
      </c>
      <c r="BF31" s="91">
        <f>+BE31/BD31</f>
        <v>0.5</v>
      </c>
      <c r="BG31" s="197" t="s">
        <v>358</v>
      </c>
      <c r="BH31" s="55">
        <v>12</v>
      </c>
      <c r="BI31" s="55">
        <v>0</v>
      </c>
      <c r="BJ31" s="92">
        <f t="shared" si="6"/>
        <v>0</v>
      </c>
      <c r="BK31" s="187">
        <v>5600000</v>
      </c>
      <c r="BL31" s="176">
        <v>2800000</v>
      </c>
      <c r="BM31" s="91">
        <f>+BL31/BK31</f>
        <v>0.5</v>
      </c>
      <c r="BN31" s="197" t="s">
        <v>404</v>
      </c>
      <c r="BO31" s="87">
        <v>12</v>
      </c>
      <c r="BP31" s="87">
        <v>0</v>
      </c>
      <c r="BQ31" s="102">
        <v>0</v>
      </c>
      <c r="BR31" s="136" t="s">
        <v>282</v>
      </c>
      <c r="BS31" s="206"/>
    </row>
    <row r="32" spans="1:1681" ht="150" x14ac:dyDescent="0.2">
      <c r="A32" s="212"/>
      <c r="B32" s="227"/>
      <c r="C32" s="234" t="s">
        <v>11</v>
      </c>
      <c r="D32" s="147" t="s">
        <v>10</v>
      </c>
      <c r="E32" s="147" t="s">
        <v>9</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252</v>
      </c>
      <c r="AM32" s="87">
        <v>12</v>
      </c>
      <c r="AN32" s="87">
        <v>0</v>
      </c>
      <c r="AO32" s="37">
        <v>0</v>
      </c>
      <c r="AP32" s="87">
        <v>0</v>
      </c>
      <c r="AQ32" s="87">
        <v>0</v>
      </c>
      <c r="AR32" s="37">
        <v>0</v>
      </c>
      <c r="AS32" s="55" t="s">
        <v>269</v>
      </c>
      <c r="AT32" s="55">
        <v>12</v>
      </c>
      <c r="AU32" s="55">
        <v>0</v>
      </c>
      <c r="AV32" s="92">
        <f t="shared" si="0"/>
        <v>0</v>
      </c>
      <c r="AW32" s="55">
        <v>0</v>
      </c>
      <c r="AX32" s="55">
        <v>0</v>
      </c>
      <c r="AY32" s="37">
        <v>0</v>
      </c>
      <c r="AZ32" s="55" t="s">
        <v>320</v>
      </c>
      <c r="BA32" s="55">
        <v>12</v>
      </c>
      <c r="BB32" s="55">
        <v>0</v>
      </c>
      <c r="BC32" s="92">
        <f t="shared" si="2"/>
        <v>0</v>
      </c>
      <c r="BD32" s="55">
        <v>0</v>
      </c>
      <c r="BE32" s="55">
        <v>0</v>
      </c>
      <c r="BF32" s="37">
        <v>0</v>
      </c>
      <c r="BG32" s="197" t="s">
        <v>359</v>
      </c>
      <c r="BH32" s="55">
        <v>12</v>
      </c>
      <c r="BI32" s="55">
        <v>0</v>
      </c>
      <c r="BJ32" s="92">
        <f t="shared" si="6"/>
        <v>0</v>
      </c>
      <c r="BK32" s="55">
        <v>0</v>
      </c>
      <c r="BL32" s="55">
        <v>0</v>
      </c>
      <c r="BM32" s="37">
        <v>0</v>
      </c>
      <c r="BN32" s="197" t="s">
        <v>359</v>
      </c>
      <c r="BO32" s="87">
        <v>12</v>
      </c>
      <c r="BP32" s="87">
        <v>0</v>
      </c>
      <c r="BQ32" s="102">
        <f t="shared" si="4"/>
        <v>0</v>
      </c>
      <c r="BR32" s="136" t="s">
        <v>282</v>
      </c>
      <c r="BS32" s="206"/>
    </row>
    <row r="33" spans="1:396" ht="236.25" x14ac:dyDescent="0.2">
      <c r="A33" s="212"/>
      <c r="B33" s="227"/>
      <c r="C33" s="234"/>
      <c r="D33" s="147" t="s">
        <v>8</v>
      </c>
      <c r="E33" s="147"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22">
        <v>1</v>
      </c>
      <c r="AG33" s="122">
        <v>0</v>
      </c>
      <c r="AH33" s="123">
        <v>0</v>
      </c>
      <c r="AI33" s="64">
        <v>0</v>
      </c>
      <c r="AJ33" s="64">
        <v>0</v>
      </c>
      <c r="AK33" s="44">
        <v>0</v>
      </c>
      <c r="AL33" s="55" t="s">
        <v>255</v>
      </c>
      <c r="AM33" s="55">
        <v>1</v>
      </c>
      <c r="AN33" s="55" t="s">
        <v>279</v>
      </c>
      <c r="AO33" s="44">
        <v>0.4</v>
      </c>
      <c r="AP33" s="55">
        <v>0</v>
      </c>
      <c r="AQ33" s="55">
        <v>0</v>
      </c>
      <c r="AR33" s="44">
        <v>0</v>
      </c>
      <c r="AS33" s="9" t="s">
        <v>297</v>
      </c>
      <c r="AT33" s="9">
        <v>1</v>
      </c>
      <c r="AU33" s="9">
        <v>0.5</v>
      </c>
      <c r="AV33" s="92">
        <f t="shared" si="0"/>
        <v>0.5</v>
      </c>
      <c r="AW33" s="9">
        <v>0</v>
      </c>
      <c r="AX33" s="9">
        <v>0</v>
      </c>
      <c r="AY33" s="44">
        <v>0</v>
      </c>
      <c r="AZ33" s="9" t="s">
        <v>318</v>
      </c>
      <c r="BA33" s="9">
        <v>1</v>
      </c>
      <c r="BB33" s="9">
        <v>0.6</v>
      </c>
      <c r="BC33" s="92">
        <f t="shared" si="2"/>
        <v>0.6</v>
      </c>
      <c r="BD33" s="9">
        <v>0</v>
      </c>
      <c r="BE33" s="9">
        <v>0</v>
      </c>
      <c r="BF33" s="44">
        <v>0</v>
      </c>
      <c r="BG33" s="197" t="s">
        <v>379</v>
      </c>
      <c r="BH33" s="9">
        <v>1</v>
      </c>
      <c r="BI33" s="9">
        <v>0.7</v>
      </c>
      <c r="BJ33" s="92">
        <f t="shared" si="6"/>
        <v>0.7</v>
      </c>
      <c r="BK33" s="9">
        <v>0</v>
      </c>
      <c r="BL33" s="9">
        <v>0</v>
      </c>
      <c r="BM33" s="44">
        <v>0</v>
      </c>
      <c r="BN33" s="161" t="s">
        <v>408</v>
      </c>
      <c r="BO33" s="161">
        <v>1</v>
      </c>
      <c r="BP33" s="161">
        <v>0.7</v>
      </c>
      <c r="BQ33" s="162">
        <f>+BP33/BO33</f>
        <v>0.7</v>
      </c>
      <c r="BR33" s="163" t="s">
        <v>406</v>
      </c>
      <c r="BS33" s="206"/>
    </row>
    <row r="34" spans="1:396" s="93" customFormat="1" ht="135.75" thickBot="1" x14ac:dyDescent="0.25">
      <c r="A34" s="239"/>
      <c r="B34" s="58" t="s">
        <v>5</v>
      </c>
      <c r="C34" s="179" t="s">
        <v>4</v>
      </c>
      <c r="D34" s="179" t="s">
        <v>3</v>
      </c>
      <c r="E34" s="179"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7">AA34/F34</f>
        <v>1</v>
      </c>
      <c r="AE34" s="87" t="s">
        <v>175</v>
      </c>
      <c r="AF34" s="84">
        <v>1</v>
      </c>
      <c r="AG34" s="84">
        <v>1</v>
      </c>
      <c r="AH34" s="92">
        <v>1</v>
      </c>
      <c r="AI34" s="98">
        <v>17310000</v>
      </c>
      <c r="AJ34" s="98">
        <v>17310000</v>
      </c>
      <c r="AK34" s="92">
        <v>1</v>
      </c>
      <c r="AL34" s="87" t="s">
        <v>175</v>
      </c>
      <c r="AM34" s="87">
        <v>1</v>
      </c>
      <c r="AN34" s="87">
        <v>1</v>
      </c>
      <c r="AO34" s="92">
        <v>1</v>
      </c>
      <c r="AP34" s="98">
        <v>9600000</v>
      </c>
      <c r="AQ34" s="98">
        <v>9600000</v>
      </c>
      <c r="AR34" s="92">
        <v>1</v>
      </c>
      <c r="AS34" s="106" t="s">
        <v>175</v>
      </c>
      <c r="AT34" s="106">
        <v>1</v>
      </c>
      <c r="AU34" s="106">
        <v>1</v>
      </c>
      <c r="AV34" s="92">
        <f t="shared" si="0"/>
        <v>1</v>
      </c>
      <c r="AW34" s="98">
        <v>9600000</v>
      </c>
      <c r="AX34" s="98">
        <v>9600000</v>
      </c>
      <c r="AY34" s="92">
        <v>1</v>
      </c>
      <c r="AZ34" s="106" t="s">
        <v>319</v>
      </c>
      <c r="BA34" s="106">
        <v>1</v>
      </c>
      <c r="BB34" s="106">
        <v>1</v>
      </c>
      <c r="BC34" s="92">
        <f t="shared" si="2"/>
        <v>1</v>
      </c>
      <c r="BD34" s="98">
        <v>9600000</v>
      </c>
      <c r="BE34" s="98">
        <v>9600000</v>
      </c>
      <c r="BF34" s="92">
        <v>1</v>
      </c>
      <c r="BG34" s="197" t="s">
        <v>380</v>
      </c>
      <c r="BH34" s="106">
        <v>1</v>
      </c>
      <c r="BI34" s="9">
        <v>1</v>
      </c>
      <c r="BJ34" s="92">
        <f t="shared" si="6"/>
        <v>1</v>
      </c>
      <c r="BK34" s="98">
        <v>13300000</v>
      </c>
      <c r="BL34" s="98">
        <v>13300000</v>
      </c>
      <c r="BM34" s="92">
        <v>1</v>
      </c>
      <c r="BN34" s="161" t="s">
        <v>405</v>
      </c>
      <c r="BO34" s="159">
        <v>1</v>
      </c>
      <c r="BP34" s="161">
        <v>1</v>
      </c>
      <c r="BQ34" s="162">
        <f>+BP34/BO34</f>
        <v>1</v>
      </c>
      <c r="BR34" s="164" t="s">
        <v>283</v>
      </c>
      <c r="BS34" s="206"/>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row>
    <row r="35" spans="1:396" x14ac:dyDescent="0.2">
      <c r="BR35" s="132"/>
    </row>
    <row r="36" spans="1:396" x14ac:dyDescent="0.2">
      <c r="AP36" s="129"/>
      <c r="BR36" s="132"/>
    </row>
    <row r="37" spans="1:396" x14ac:dyDescent="0.2">
      <c r="AP37" s="129"/>
      <c r="BR37" s="132"/>
    </row>
    <row r="38" spans="1:396" x14ac:dyDescent="0.2">
      <c r="AP38" s="129"/>
      <c r="BR38" s="132"/>
    </row>
    <row r="39" spans="1:396" x14ac:dyDescent="0.2">
      <c r="AP39" s="129"/>
      <c r="BR39" s="132"/>
    </row>
    <row r="40" spans="1:396" x14ac:dyDescent="0.2">
      <c r="AP40" s="130"/>
      <c r="BR40" s="132"/>
    </row>
    <row r="41" spans="1:396" x14ac:dyDescent="0.2">
      <c r="BR41" s="132"/>
    </row>
    <row r="42" spans="1:396" x14ac:dyDescent="0.2">
      <c r="AH42" s="12"/>
      <c r="AI42" s="12"/>
      <c r="AJ42" s="12"/>
      <c r="AK42" s="12"/>
      <c r="AL42" s="12"/>
      <c r="AM42" s="12"/>
      <c r="AN42" s="12"/>
      <c r="AO42" s="12"/>
      <c r="AP42" s="12"/>
      <c r="AQ42" s="12"/>
      <c r="AR42" s="12"/>
      <c r="AS42" s="12"/>
      <c r="BR42" s="132"/>
    </row>
    <row r="43" spans="1:396" x14ac:dyDescent="0.2">
      <c r="AH43" s="12"/>
      <c r="AI43" s="12"/>
      <c r="AJ43" s="12"/>
      <c r="AK43" s="12"/>
      <c r="AL43" s="12"/>
      <c r="AM43" s="12"/>
      <c r="AN43" s="12"/>
      <c r="AO43" s="12"/>
      <c r="AP43" s="12"/>
      <c r="AQ43" s="12"/>
      <c r="AR43" s="12"/>
      <c r="AS43" s="12"/>
      <c r="BR43" s="132"/>
    </row>
    <row r="44" spans="1:396" x14ac:dyDescent="0.2">
      <c r="AH44" s="12"/>
      <c r="AI44" s="12"/>
      <c r="AJ44" s="12"/>
      <c r="AK44" s="12"/>
      <c r="AL44" s="12"/>
      <c r="AM44" s="12"/>
      <c r="AN44" s="12"/>
      <c r="AO44" s="12"/>
      <c r="AP44" s="12"/>
      <c r="AQ44" s="12"/>
      <c r="AR44" s="12"/>
      <c r="AS44" s="12"/>
      <c r="BR44" s="132"/>
    </row>
    <row r="45" spans="1:396" x14ac:dyDescent="0.2">
      <c r="AH45" s="12"/>
      <c r="AI45" s="12"/>
      <c r="AJ45" s="12"/>
      <c r="AK45" s="12"/>
      <c r="AL45" s="12"/>
      <c r="AM45" s="12"/>
      <c r="AN45" s="12"/>
      <c r="AO45" s="12"/>
      <c r="AP45" s="12"/>
      <c r="AQ45" s="12"/>
      <c r="AR45" s="12"/>
      <c r="AS45" s="12"/>
      <c r="BR45" s="132"/>
    </row>
    <row r="46" spans="1:396" x14ac:dyDescent="0.2">
      <c r="AH46" s="12"/>
      <c r="AI46" s="12"/>
      <c r="AJ46" s="12"/>
      <c r="AK46" s="12"/>
      <c r="AL46" s="12"/>
      <c r="AM46" s="12"/>
      <c r="AN46" s="12"/>
      <c r="AO46" s="12"/>
      <c r="AP46" s="12"/>
      <c r="AQ46" s="12"/>
      <c r="AR46" s="12"/>
      <c r="AS46" s="12"/>
      <c r="BR46" s="132"/>
    </row>
    <row r="47" spans="1:396" x14ac:dyDescent="0.2">
      <c r="AH47" s="12"/>
      <c r="AI47" s="12"/>
      <c r="AJ47" s="12"/>
      <c r="AK47" s="12"/>
      <c r="AL47" s="12"/>
      <c r="AM47" s="12"/>
      <c r="AN47" s="12"/>
      <c r="AO47" s="12"/>
      <c r="AP47" s="12"/>
      <c r="AQ47" s="12"/>
      <c r="AR47" s="12"/>
      <c r="AS47" s="12"/>
      <c r="BR47" s="132"/>
    </row>
    <row r="48" spans="1:396" x14ac:dyDescent="0.2">
      <c r="AH48" s="12"/>
      <c r="AI48" s="12"/>
      <c r="AJ48" s="12"/>
      <c r="AK48" s="12"/>
      <c r="AL48" s="12"/>
      <c r="AM48" s="12"/>
      <c r="AN48" s="12"/>
      <c r="AO48" s="12"/>
      <c r="AP48" s="12"/>
      <c r="AQ48" s="12"/>
      <c r="AR48" s="12"/>
      <c r="AS48" s="12"/>
      <c r="BR48" s="132"/>
    </row>
    <row r="49" spans="34:70" x14ac:dyDescent="0.2">
      <c r="AH49" s="12"/>
      <c r="AI49" s="12"/>
      <c r="AJ49" s="12"/>
      <c r="AK49" s="12"/>
      <c r="AL49" s="12"/>
      <c r="AM49" s="12"/>
      <c r="AN49" s="12"/>
      <c r="AO49" s="12"/>
      <c r="AP49" s="12"/>
      <c r="AQ49" s="12"/>
      <c r="AR49" s="12"/>
      <c r="AS49" s="12"/>
      <c r="BR49" s="132"/>
    </row>
    <row r="50" spans="34:70" x14ac:dyDescent="0.2">
      <c r="AH50" s="12"/>
      <c r="AI50" s="12"/>
      <c r="AJ50" s="12"/>
      <c r="AK50" s="12"/>
      <c r="AL50" s="12"/>
      <c r="AM50" s="12"/>
      <c r="AN50" s="12"/>
      <c r="AO50" s="12"/>
      <c r="AP50" s="12"/>
      <c r="AQ50" s="12"/>
      <c r="AR50" s="12"/>
      <c r="AS50" s="12"/>
      <c r="BR50" s="132"/>
    </row>
    <row r="51" spans="34:70" x14ac:dyDescent="0.2">
      <c r="AH51" s="12"/>
      <c r="AI51" s="12"/>
      <c r="AJ51" s="12"/>
      <c r="AK51" s="12"/>
      <c r="AL51" s="12"/>
      <c r="AM51" s="12"/>
      <c r="AN51" s="12"/>
      <c r="AO51" s="12"/>
      <c r="AP51" s="12"/>
      <c r="AQ51" s="12"/>
      <c r="AR51" s="12"/>
      <c r="AS51" s="12"/>
      <c r="BR51" s="132"/>
    </row>
    <row r="52" spans="34:70" x14ac:dyDescent="0.2">
      <c r="AH52" s="12"/>
      <c r="AI52" s="12"/>
      <c r="AJ52" s="12"/>
      <c r="AK52" s="12"/>
      <c r="AL52" s="12"/>
      <c r="AM52" s="12"/>
      <c r="AN52" s="12"/>
      <c r="AO52" s="12"/>
      <c r="AP52" s="12"/>
      <c r="AQ52" s="12"/>
      <c r="AR52" s="12"/>
      <c r="AS52" s="12"/>
      <c r="BR52" s="132"/>
    </row>
    <row r="53" spans="34:70" x14ac:dyDescent="0.2">
      <c r="AH53" s="12"/>
      <c r="AI53" s="12"/>
      <c r="AJ53" s="12"/>
      <c r="AK53" s="12"/>
      <c r="AL53" s="12"/>
      <c r="AM53" s="12"/>
      <c r="AN53" s="12"/>
      <c r="AO53" s="12"/>
      <c r="AP53" s="12"/>
      <c r="AQ53" s="12"/>
      <c r="AR53" s="12"/>
      <c r="AS53" s="12"/>
      <c r="BR53" s="132"/>
    </row>
    <row r="54" spans="34:70" x14ac:dyDescent="0.2">
      <c r="AH54" s="12"/>
      <c r="AI54" s="12"/>
      <c r="AJ54" s="12"/>
      <c r="AK54" s="12"/>
      <c r="AL54" s="12"/>
      <c r="AM54" s="12"/>
      <c r="AN54" s="12"/>
      <c r="AO54" s="12"/>
      <c r="AP54" s="12"/>
      <c r="AQ54" s="12"/>
      <c r="AR54" s="12"/>
      <c r="AS54" s="12"/>
      <c r="BR54" s="132"/>
    </row>
    <row r="55" spans="34:70" x14ac:dyDescent="0.2">
      <c r="AH55" s="12"/>
      <c r="AI55" s="12"/>
      <c r="AJ55" s="12"/>
      <c r="AK55" s="12"/>
      <c r="AL55" s="12"/>
      <c r="AM55" s="12"/>
      <c r="AN55" s="12"/>
      <c r="AO55" s="12"/>
      <c r="AP55" s="12"/>
      <c r="AQ55" s="12"/>
      <c r="AR55" s="12"/>
      <c r="AS55" s="12"/>
      <c r="BR55" s="132"/>
    </row>
    <row r="56" spans="34:70" x14ac:dyDescent="0.2">
      <c r="AH56" s="12"/>
      <c r="AI56" s="12"/>
      <c r="AJ56" s="12"/>
      <c r="AK56" s="12"/>
      <c r="AL56" s="12"/>
      <c r="AM56" s="12"/>
      <c r="AN56" s="12"/>
      <c r="AO56" s="12"/>
      <c r="AP56" s="12"/>
      <c r="AQ56" s="12"/>
      <c r="AR56" s="12"/>
      <c r="AS56" s="12"/>
      <c r="BR56" s="132"/>
    </row>
    <row r="57" spans="34:70" x14ac:dyDescent="0.2">
      <c r="AH57" s="12"/>
      <c r="AI57" s="12"/>
      <c r="AJ57" s="12"/>
      <c r="AK57" s="12"/>
      <c r="AL57" s="12"/>
      <c r="AM57" s="12"/>
      <c r="AN57" s="12"/>
      <c r="AO57" s="12"/>
      <c r="AP57" s="12"/>
      <c r="AQ57" s="12"/>
      <c r="AR57" s="12"/>
      <c r="AS57" s="12"/>
      <c r="BR57" s="132"/>
    </row>
    <row r="58" spans="34:70" x14ac:dyDescent="0.2">
      <c r="AH58" s="12"/>
      <c r="AI58" s="12"/>
      <c r="AJ58" s="12"/>
      <c r="AK58" s="12"/>
      <c r="AL58" s="12"/>
      <c r="AM58" s="12"/>
      <c r="AN58" s="12"/>
      <c r="AO58" s="12"/>
      <c r="AP58" s="12"/>
      <c r="AQ58" s="12"/>
      <c r="AR58" s="12"/>
      <c r="AS58" s="12"/>
      <c r="BR58" s="132"/>
    </row>
    <row r="59" spans="34:70" x14ac:dyDescent="0.2">
      <c r="AH59" s="12"/>
      <c r="AI59" s="12"/>
      <c r="AJ59" s="12"/>
      <c r="AK59" s="12"/>
      <c r="AL59" s="12"/>
      <c r="AM59" s="12"/>
      <c r="AN59" s="12"/>
      <c r="AO59" s="12"/>
      <c r="AP59" s="12"/>
      <c r="AQ59" s="12"/>
      <c r="AR59" s="12"/>
      <c r="AS59" s="12"/>
      <c r="BR59" s="132"/>
    </row>
    <row r="60" spans="34:70" x14ac:dyDescent="0.2">
      <c r="AH60" s="12"/>
      <c r="AI60" s="12"/>
      <c r="AJ60" s="12"/>
      <c r="AK60" s="12"/>
      <c r="AL60" s="12"/>
      <c r="AM60" s="12"/>
      <c r="AN60" s="12"/>
      <c r="AO60" s="12"/>
      <c r="AP60" s="12"/>
      <c r="AQ60" s="12"/>
      <c r="AR60" s="12"/>
      <c r="AS60" s="12"/>
      <c r="BR60" s="132"/>
    </row>
    <row r="61" spans="34:70" x14ac:dyDescent="0.2">
      <c r="AH61" s="12"/>
      <c r="AI61" s="12"/>
      <c r="AJ61" s="12"/>
      <c r="AK61" s="12"/>
      <c r="AL61" s="12"/>
      <c r="AM61" s="12"/>
      <c r="AN61" s="12"/>
      <c r="AO61" s="12"/>
      <c r="AP61" s="12"/>
      <c r="AQ61" s="12"/>
      <c r="AR61" s="12"/>
      <c r="AS61" s="12"/>
      <c r="BR61" s="132"/>
    </row>
    <row r="62" spans="34:70" x14ac:dyDescent="0.2">
      <c r="AH62" s="12"/>
      <c r="AI62" s="12"/>
      <c r="AJ62" s="12"/>
      <c r="AK62" s="12"/>
      <c r="AL62" s="12"/>
      <c r="AM62" s="12"/>
      <c r="AN62" s="12"/>
      <c r="AO62" s="12"/>
      <c r="AP62" s="12"/>
      <c r="AQ62" s="12"/>
      <c r="AR62" s="12"/>
      <c r="AS62" s="12"/>
      <c r="BR62" s="132"/>
    </row>
    <row r="63" spans="34:70" x14ac:dyDescent="0.2">
      <c r="AH63" s="12"/>
      <c r="AI63" s="12"/>
      <c r="AJ63" s="12"/>
      <c r="AK63" s="12"/>
      <c r="AL63" s="12"/>
      <c r="AM63" s="12"/>
      <c r="AN63" s="12"/>
      <c r="AO63" s="12"/>
      <c r="AP63" s="12"/>
      <c r="AQ63" s="12"/>
      <c r="AR63" s="12"/>
      <c r="AS63" s="12"/>
      <c r="BR63" s="132"/>
    </row>
    <row r="64" spans="34:70" x14ac:dyDescent="0.2">
      <c r="AH64" s="12"/>
      <c r="AI64" s="12"/>
      <c r="AJ64" s="12"/>
      <c r="AK64" s="12"/>
      <c r="AL64" s="12"/>
      <c r="AM64" s="12"/>
      <c r="AN64" s="12"/>
      <c r="AO64" s="12"/>
      <c r="AP64" s="12"/>
      <c r="AQ64" s="12"/>
      <c r="AR64" s="12"/>
      <c r="AS64" s="12"/>
      <c r="BR64" s="132"/>
    </row>
    <row r="65" spans="34:70" x14ac:dyDescent="0.2">
      <c r="AH65" s="12"/>
      <c r="AI65" s="12"/>
      <c r="AJ65" s="12"/>
      <c r="AK65" s="12"/>
      <c r="AL65" s="12"/>
      <c r="AM65" s="12"/>
      <c r="AN65" s="12"/>
      <c r="AO65" s="12"/>
      <c r="AP65" s="12"/>
      <c r="AQ65" s="12"/>
      <c r="AR65" s="12"/>
      <c r="AS65" s="12"/>
      <c r="BR65" s="132"/>
    </row>
    <row r="66" spans="34:70" x14ac:dyDescent="0.2">
      <c r="AH66" s="12"/>
      <c r="AI66" s="12"/>
      <c r="AJ66" s="12"/>
      <c r="AK66" s="12"/>
      <c r="AL66" s="12"/>
      <c r="AM66" s="12"/>
      <c r="AN66" s="12"/>
      <c r="AO66" s="12"/>
      <c r="AP66" s="12"/>
      <c r="AQ66" s="12"/>
      <c r="AR66" s="12"/>
      <c r="AS66" s="12"/>
      <c r="BR66" s="132"/>
    </row>
    <row r="67" spans="34:70" x14ac:dyDescent="0.2">
      <c r="AH67" s="12"/>
      <c r="AI67" s="12"/>
      <c r="AJ67" s="12"/>
      <c r="AK67" s="12"/>
      <c r="AL67" s="12"/>
      <c r="AM67" s="12"/>
      <c r="AN67" s="12"/>
      <c r="AO67" s="12"/>
      <c r="AP67" s="12"/>
      <c r="AQ67" s="12"/>
      <c r="AR67" s="12"/>
      <c r="AS67" s="12"/>
      <c r="BR67" s="132"/>
    </row>
    <row r="68" spans="34:70" x14ac:dyDescent="0.2">
      <c r="AH68" s="12"/>
      <c r="AI68" s="12"/>
      <c r="AJ68" s="12"/>
      <c r="AK68" s="12"/>
      <c r="AL68" s="12"/>
      <c r="AM68" s="12"/>
      <c r="AN68" s="12"/>
      <c r="AO68" s="12"/>
      <c r="AP68" s="12"/>
      <c r="AQ68" s="12"/>
      <c r="AR68" s="12"/>
      <c r="AS68" s="12"/>
      <c r="BR68" s="132"/>
    </row>
    <row r="69" spans="34:70" x14ac:dyDescent="0.2">
      <c r="AH69" s="12"/>
      <c r="AI69" s="12"/>
      <c r="AJ69" s="12"/>
      <c r="AK69" s="12"/>
      <c r="AL69" s="12"/>
      <c r="AM69" s="12"/>
      <c r="AN69" s="12"/>
      <c r="AO69" s="12"/>
      <c r="AP69" s="12"/>
      <c r="AQ69" s="12"/>
      <c r="AR69" s="12"/>
      <c r="AS69" s="12"/>
      <c r="BR69" s="132"/>
    </row>
    <row r="70" spans="34:70" x14ac:dyDescent="0.2">
      <c r="AH70" s="12"/>
      <c r="AI70" s="12"/>
      <c r="AJ70" s="12"/>
      <c r="AK70" s="12"/>
      <c r="AL70" s="12"/>
      <c r="AM70" s="12"/>
      <c r="AN70" s="12"/>
      <c r="AO70" s="12"/>
      <c r="AP70" s="12"/>
      <c r="AQ70" s="12"/>
      <c r="AR70" s="12"/>
      <c r="AS70" s="12"/>
      <c r="BR70" s="132"/>
    </row>
    <row r="71" spans="34:70" x14ac:dyDescent="0.2">
      <c r="AH71" s="12"/>
      <c r="AI71" s="12"/>
      <c r="AJ71" s="12"/>
      <c r="AK71" s="12"/>
      <c r="AL71" s="12"/>
      <c r="AM71" s="12"/>
      <c r="AN71" s="12"/>
      <c r="AO71" s="12"/>
      <c r="AP71" s="12"/>
      <c r="AQ71" s="12"/>
      <c r="AR71" s="12"/>
      <c r="AS71" s="12"/>
      <c r="BR71" s="132"/>
    </row>
    <row r="72" spans="34:70" x14ac:dyDescent="0.2">
      <c r="AH72" s="12"/>
      <c r="AI72" s="12"/>
      <c r="AJ72" s="12"/>
      <c r="AK72" s="12"/>
      <c r="AL72" s="12"/>
      <c r="AM72" s="12"/>
      <c r="AN72" s="12"/>
      <c r="AO72" s="12"/>
      <c r="AP72" s="12"/>
      <c r="AQ72" s="12"/>
      <c r="AR72" s="12"/>
      <c r="AS72" s="12"/>
      <c r="BR72" s="132"/>
    </row>
    <row r="73" spans="34:70" x14ac:dyDescent="0.2">
      <c r="AH73" s="12"/>
      <c r="AI73" s="12"/>
      <c r="AJ73" s="12"/>
      <c r="AK73" s="12"/>
      <c r="AL73" s="12"/>
      <c r="AM73" s="12"/>
      <c r="AN73" s="12"/>
      <c r="AO73" s="12"/>
      <c r="AP73" s="12"/>
      <c r="AQ73" s="12"/>
      <c r="AR73" s="12"/>
      <c r="AS73" s="12"/>
      <c r="BR73" s="132"/>
    </row>
    <row r="74" spans="34:70" x14ac:dyDescent="0.2">
      <c r="AH74" s="12"/>
      <c r="AI74" s="12"/>
      <c r="AJ74" s="12"/>
      <c r="AK74" s="12"/>
      <c r="AL74" s="12"/>
      <c r="AM74" s="12"/>
      <c r="AN74" s="12"/>
      <c r="AO74" s="12"/>
      <c r="AP74" s="12"/>
      <c r="AQ74" s="12"/>
      <c r="AR74" s="12"/>
      <c r="AS74" s="12"/>
      <c r="BR74" s="132"/>
    </row>
    <row r="75" spans="34:70" x14ac:dyDescent="0.2">
      <c r="AH75" s="12"/>
      <c r="AI75" s="12"/>
      <c r="AJ75" s="12"/>
      <c r="AK75" s="12"/>
      <c r="AL75" s="12"/>
      <c r="AM75" s="12"/>
      <c r="AN75" s="12"/>
      <c r="AO75" s="12"/>
      <c r="AP75" s="12"/>
      <c r="AQ75" s="12"/>
      <c r="AR75" s="12"/>
      <c r="AS75" s="12"/>
      <c r="BR75" s="132"/>
    </row>
    <row r="76" spans="34:70" x14ac:dyDescent="0.2">
      <c r="AH76" s="12"/>
      <c r="AI76" s="12"/>
      <c r="AJ76" s="12"/>
      <c r="AK76" s="12"/>
      <c r="AL76" s="12"/>
      <c r="AM76" s="12"/>
      <c r="AN76" s="12"/>
      <c r="AO76" s="12"/>
      <c r="AP76" s="12"/>
      <c r="AQ76" s="12"/>
      <c r="AR76" s="12"/>
      <c r="AS76" s="12"/>
      <c r="BR76" s="132"/>
    </row>
    <row r="77" spans="34:70" x14ac:dyDescent="0.2">
      <c r="AH77" s="12"/>
      <c r="AI77" s="12"/>
      <c r="AJ77" s="12"/>
      <c r="AK77" s="12"/>
      <c r="AL77" s="12"/>
      <c r="AM77" s="12"/>
      <c r="AN77" s="12"/>
      <c r="AO77" s="12"/>
      <c r="AP77" s="12"/>
      <c r="AQ77" s="12"/>
      <c r="AR77" s="12"/>
      <c r="AS77" s="12"/>
      <c r="BR77" s="132"/>
    </row>
    <row r="78" spans="34:70" x14ac:dyDescent="0.2">
      <c r="AH78" s="12"/>
      <c r="AI78" s="12"/>
      <c r="AJ78" s="12"/>
      <c r="AK78" s="12"/>
      <c r="AL78" s="12"/>
      <c r="AM78" s="12"/>
      <c r="AN78" s="12"/>
      <c r="AO78" s="12"/>
      <c r="AP78" s="12"/>
      <c r="AQ78" s="12"/>
      <c r="AR78" s="12"/>
      <c r="AS78" s="12"/>
      <c r="BR78" s="132"/>
    </row>
    <row r="79" spans="34:70" x14ac:dyDescent="0.2">
      <c r="AH79" s="12"/>
      <c r="AI79" s="12"/>
      <c r="AJ79" s="12"/>
      <c r="AK79" s="12"/>
      <c r="AL79" s="12"/>
      <c r="AM79" s="12"/>
      <c r="AN79" s="12"/>
      <c r="AO79" s="12"/>
      <c r="AP79" s="12"/>
      <c r="AQ79" s="12"/>
      <c r="AR79" s="12"/>
      <c r="AS79" s="12"/>
      <c r="BR79" s="132"/>
    </row>
    <row r="80" spans="34:70" x14ac:dyDescent="0.2">
      <c r="AH80" s="12"/>
      <c r="AI80" s="12"/>
      <c r="AJ80" s="12"/>
      <c r="AK80" s="12"/>
      <c r="AL80" s="12"/>
      <c r="AM80" s="12"/>
      <c r="AN80" s="12"/>
      <c r="AO80" s="12"/>
      <c r="AP80" s="12"/>
      <c r="AQ80" s="12"/>
      <c r="AR80" s="12"/>
      <c r="AS80" s="12"/>
      <c r="BR80" s="132"/>
    </row>
    <row r="81" spans="34:70" x14ac:dyDescent="0.2">
      <c r="AH81" s="12"/>
      <c r="AI81" s="12"/>
      <c r="AJ81" s="12"/>
      <c r="AK81" s="12"/>
      <c r="AL81" s="12"/>
      <c r="AM81" s="12"/>
      <c r="AN81" s="12"/>
      <c r="AO81" s="12"/>
      <c r="AP81" s="12"/>
      <c r="AQ81" s="12"/>
      <c r="AR81" s="12"/>
      <c r="AS81" s="12"/>
      <c r="BR81" s="132"/>
    </row>
    <row r="82" spans="34:70" x14ac:dyDescent="0.2">
      <c r="AH82" s="12"/>
      <c r="AI82" s="12"/>
      <c r="AJ82" s="12"/>
      <c r="AK82" s="12"/>
      <c r="AL82" s="12"/>
      <c r="AM82" s="12"/>
      <c r="AN82" s="12"/>
      <c r="AO82" s="12"/>
      <c r="AP82" s="12"/>
      <c r="AQ82" s="12"/>
      <c r="AR82" s="12"/>
      <c r="AS82" s="12"/>
      <c r="BR82" s="132"/>
    </row>
    <row r="83" spans="34:70" x14ac:dyDescent="0.2">
      <c r="AH83" s="12"/>
      <c r="AI83" s="12"/>
      <c r="AJ83" s="12"/>
      <c r="AK83" s="12"/>
      <c r="AL83" s="12"/>
      <c r="AM83" s="12"/>
      <c r="AN83" s="12"/>
      <c r="AO83" s="12"/>
      <c r="AP83" s="12"/>
      <c r="AQ83" s="12"/>
      <c r="AR83" s="12"/>
      <c r="AS83" s="12"/>
      <c r="BR83" s="132"/>
    </row>
    <row r="84" spans="34:70" x14ac:dyDescent="0.2">
      <c r="AH84" s="12"/>
      <c r="AI84" s="12"/>
      <c r="AJ84" s="12"/>
      <c r="AK84" s="12"/>
      <c r="AL84" s="12"/>
      <c r="AM84" s="12"/>
      <c r="AN84" s="12"/>
      <c r="AO84" s="12"/>
      <c r="AP84" s="12"/>
      <c r="AQ84" s="12"/>
      <c r="AR84" s="12"/>
      <c r="AS84" s="12"/>
      <c r="BR84" s="132"/>
    </row>
    <row r="85" spans="34:70" x14ac:dyDescent="0.2">
      <c r="AH85" s="12"/>
      <c r="AI85" s="12"/>
      <c r="AJ85" s="12"/>
      <c r="AK85" s="12"/>
      <c r="AL85" s="12"/>
      <c r="AM85" s="12"/>
      <c r="AN85" s="12"/>
      <c r="AO85" s="12"/>
      <c r="AP85" s="12"/>
      <c r="AQ85" s="12"/>
      <c r="AR85" s="12"/>
      <c r="AS85" s="12"/>
      <c r="BR85" s="132"/>
    </row>
    <row r="86" spans="34:70" x14ac:dyDescent="0.2">
      <c r="AH86" s="12"/>
      <c r="AI86" s="12"/>
      <c r="AJ86" s="12"/>
      <c r="AK86" s="12"/>
      <c r="AL86" s="12"/>
      <c r="AM86" s="12"/>
      <c r="AN86" s="12"/>
      <c r="AO86" s="12"/>
      <c r="AP86" s="12"/>
      <c r="AQ86" s="12"/>
      <c r="AR86" s="12"/>
      <c r="AS86" s="12"/>
      <c r="BR86" s="132"/>
    </row>
    <row r="87" spans="34:70" x14ac:dyDescent="0.2">
      <c r="AH87" s="12"/>
      <c r="AI87" s="12"/>
      <c r="AJ87" s="12"/>
      <c r="AK87" s="12"/>
      <c r="AL87" s="12"/>
      <c r="AM87" s="12"/>
      <c r="AN87" s="12"/>
      <c r="AO87" s="12"/>
      <c r="AP87" s="12"/>
      <c r="AQ87" s="12"/>
      <c r="AR87" s="12"/>
      <c r="AS87" s="12"/>
      <c r="BR87" s="132"/>
    </row>
    <row r="88" spans="34:70" x14ac:dyDescent="0.2">
      <c r="AH88" s="12"/>
      <c r="AI88" s="12"/>
      <c r="AJ88" s="12"/>
      <c r="AK88" s="12"/>
      <c r="AL88" s="12"/>
      <c r="AM88" s="12"/>
      <c r="AN88" s="12"/>
      <c r="AO88" s="12"/>
      <c r="AP88" s="12"/>
      <c r="AQ88" s="12"/>
      <c r="AR88" s="12"/>
      <c r="AS88" s="12"/>
      <c r="BR88" s="132"/>
    </row>
    <row r="89" spans="34:70" x14ac:dyDescent="0.2">
      <c r="AH89" s="12"/>
      <c r="AI89" s="12"/>
      <c r="AJ89" s="12"/>
      <c r="AK89" s="12"/>
      <c r="AL89" s="12"/>
      <c r="AM89" s="12"/>
      <c r="AN89" s="12"/>
      <c r="AO89" s="12"/>
      <c r="AP89" s="12"/>
      <c r="AQ89" s="12"/>
      <c r="AR89" s="12"/>
      <c r="AS89" s="12"/>
      <c r="BR89" s="132"/>
    </row>
    <row r="90" spans="34:70" x14ac:dyDescent="0.2">
      <c r="AH90" s="12"/>
      <c r="AI90" s="12"/>
      <c r="AJ90" s="12"/>
      <c r="AK90" s="12"/>
      <c r="AL90" s="12"/>
      <c r="AM90" s="12"/>
      <c r="AN90" s="12"/>
      <c r="AO90" s="12"/>
      <c r="AP90" s="12"/>
      <c r="AQ90" s="12"/>
      <c r="AR90" s="12"/>
      <c r="AS90" s="12"/>
      <c r="BR90" s="132"/>
    </row>
    <row r="91" spans="34:70" x14ac:dyDescent="0.2">
      <c r="AH91" s="12"/>
      <c r="AI91" s="12"/>
      <c r="AJ91" s="12"/>
      <c r="AK91" s="12"/>
      <c r="AL91" s="12"/>
      <c r="AM91" s="12"/>
      <c r="AN91" s="12"/>
      <c r="AO91" s="12"/>
      <c r="AP91" s="12"/>
      <c r="AQ91" s="12"/>
      <c r="AR91" s="12"/>
      <c r="AS91" s="12"/>
      <c r="BR91" s="132"/>
    </row>
    <row r="92" spans="34:70" x14ac:dyDescent="0.2">
      <c r="AH92" s="12"/>
      <c r="AI92" s="12"/>
      <c r="AJ92" s="12"/>
      <c r="AK92" s="12"/>
      <c r="AL92" s="12"/>
      <c r="AM92" s="12"/>
      <c r="AN92" s="12"/>
      <c r="AO92" s="12"/>
      <c r="AP92" s="12"/>
      <c r="AQ92" s="12"/>
      <c r="AR92" s="12"/>
      <c r="AS92" s="12"/>
      <c r="BR92" s="132"/>
    </row>
    <row r="93" spans="34:70" x14ac:dyDescent="0.2">
      <c r="AH93" s="12"/>
      <c r="AI93" s="12"/>
      <c r="AJ93" s="12"/>
      <c r="AK93" s="12"/>
      <c r="AL93" s="12"/>
      <c r="AM93" s="12"/>
      <c r="AN93" s="12"/>
      <c r="AO93" s="12"/>
      <c r="AP93" s="12"/>
      <c r="AQ93" s="12"/>
      <c r="AR93" s="12"/>
      <c r="AS93" s="12"/>
      <c r="BR93" s="132"/>
    </row>
    <row r="94" spans="34:70" x14ac:dyDescent="0.2">
      <c r="AH94" s="12"/>
      <c r="AI94" s="12"/>
      <c r="AJ94" s="12"/>
      <c r="AK94" s="12"/>
      <c r="AL94" s="12"/>
      <c r="AM94" s="12"/>
      <c r="AN94" s="12"/>
      <c r="AO94" s="12"/>
      <c r="AP94" s="12"/>
      <c r="AQ94" s="12"/>
      <c r="AR94" s="12"/>
      <c r="AS94" s="12"/>
      <c r="BR94" s="132"/>
    </row>
    <row r="95" spans="34:70" x14ac:dyDescent="0.2">
      <c r="AH95" s="12"/>
      <c r="AI95" s="12"/>
      <c r="AJ95" s="12"/>
      <c r="AK95" s="12"/>
      <c r="AL95" s="12"/>
      <c r="AM95" s="12"/>
      <c r="AN95" s="12"/>
      <c r="AO95" s="12"/>
      <c r="AP95" s="12"/>
      <c r="AQ95" s="12"/>
      <c r="AR95" s="12"/>
      <c r="AS95" s="12"/>
      <c r="BR95" s="132"/>
    </row>
    <row r="96" spans="34:70" x14ac:dyDescent="0.2">
      <c r="AH96" s="12"/>
      <c r="AI96" s="12"/>
      <c r="AJ96" s="12"/>
      <c r="AK96" s="12"/>
      <c r="AL96" s="12"/>
      <c r="AM96" s="12"/>
      <c r="AN96" s="12"/>
      <c r="AO96" s="12"/>
      <c r="AP96" s="12"/>
      <c r="AQ96" s="12"/>
      <c r="AR96" s="12"/>
      <c r="AS96" s="12"/>
      <c r="BR96" s="132"/>
    </row>
    <row r="97" spans="34:70" x14ac:dyDescent="0.2">
      <c r="AH97" s="12"/>
      <c r="AI97" s="12"/>
      <c r="AJ97" s="12"/>
      <c r="AK97" s="12"/>
      <c r="AL97" s="12"/>
      <c r="AM97" s="12"/>
      <c r="AN97" s="12"/>
      <c r="AO97" s="12"/>
      <c r="AP97" s="12"/>
      <c r="AQ97" s="12"/>
      <c r="AR97" s="12"/>
      <c r="AS97" s="12"/>
      <c r="BR97" s="132"/>
    </row>
    <row r="98" spans="34:70" x14ac:dyDescent="0.2">
      <c r="AH98" s="12"/>
      <c r="AI98" s="12"/>
      <c r="AJ98" s="12"/>
      <c r="AK98" s="12"/>
      <c r="AL98" s="12"/>
      <c r="AM98" s="12"/>
      <c r="AN98" s="12"/>
      <c r="AO98" s="12"/>
      <c r="AP98" s="12"/>
      <c r="AQ98" s="12"/>
      <c r="AR98" s="12"/>
      <c r="AS98" s="12"/>
      <c r="BR98" s="132"/>
    </row>
    <row r="99" spans="34:70" x14ac:dyDescent="0.2">
      <c r="AH99" s="12"/>
      <c r="AI99" s="12"/>
      <c r="AJ99" s="12"/>
      <c r="AK99" s="12"/>
      <c r="AL99" s="12"/>
      <c r="AM99" s="12"/>
      <c r="AN99" s="12"/>
      <c r="AO99" s="12"/>
      <c r="AP99" s="12"/>
      <c r="AQ99" s="12"/>
      <c r="AR99" s="12"/>
      <c r="AS99" s="12"/>
      <c r="BR99" s="132"/>
    </row>
    <row r="100" spans="34:70" x14ac:dyDescent="0.2">
      <c r="AH100" s="12"/>
      <c r="AI100" s="12"/>
      <c r="AJ100" s="12"/>
      <c r="AK100" s="12"/>
      <c r="AL100" s="12"/>
      <c r="AM100" s="12"/>
      <c r="AN100" s="12"/>
      <c r="AO100" s="12"/>
      <c r="AP100" s="12"/>
      <c r="AQ100" s="12"/>
      <c r="AR100" s="12"/>
      <c r="AS100" s="12"/>
      <c r="BR100" s="132"/>
    </row>
    <row r="101" spans="34:70" x14ac:dyDescent="0.2">
      <c r="AH101" s="12"/>
      <c r="AI101" s="12"/>
      <c r="AJ101" s="12"/>
      <c r="AK101" s="12"/>
      <c r="AL101" s="12"/>
      <c r="AM101" s="12"/>
      <c r="AN101" s="12"/>
      <c r="AO101" s="12"/>
      <c r="AP101" s="12"/>
      <c r="AQ101" s="12"/>
      <c r="AR101" s="12"/>
      <c r="AS101" s="12"/>
      <c r="BR101" s="132"/>
    </row>
    <row r="102" spans="34:70" x14ac:dyDescent="0.2">
      <c r="AH102" s="12"/>
      <c r="AI102" s="12"/>
      <c r="AJ102" s="12"/>
      <c r="AK102" s="12"/>
      <c r="AL102" s="12"/>
      <c r="AM102" s="12"/>
      <c r="AN102" s="12"/>
      <c r="AO102" s="12"/>
      <c r="AP102" s="12"/>
      <c r="AQ102" s="12"/>
      <c r="AR102" s="12"/>
      <c r="AS102" s="12"/>
      <c r="BR102" s="132"/>
    </row>
    <row r="103" spans="34:70" x14ac:dyDescent="0.2">
      <c r="AH103" s="12"/>
      <c r="AI103" s="12"/>
      <c r="AJ103" s="12"/>
      <c r="AK103" s="12"/>
      <c r="AL103" s="12"/>
      <c r="AM103" s="12"/>
      <c r="AN103" s="12"/>
      <c r="AO103" s="12"/>
      <c r="AP103" s="12"/>
      <c r="AQ103" s="12"/>
      <c r="AR103" s="12"/>
      <c r="AS103" s="12"/>
      <c r="BR103" s="132"/>
    </row>
    <row r="104" spans="34:70" x14ac:dyDescent="0.2">
      <c r="AH104" s="12"/>
      <c r="AI104" s="12"/>
      <c r="AJ104" s="12"/>
      <c r="AK104" s="12"/>
      <c r="AL104" s="12"/>
      <c r="AM104" s="12"/>
      <c r="AN104" s="12"/>
      <c r="AO104" s="12"/>
      <c r="AP104" s="12"/>
      <c r="AQ104" s="12"/>
      <c r="AR104" s="12"/>
      <c r="AS104" s="12"/>
      <c r="BR104" s="132"/>
    </row>
    <row r="105" spans="34:70" x14ac:dyDescent="0.2">
      <c r="AH105" s="12"/>
      <c r="AI105" s="12"/>
      <c r="AJ105" s="12"/>
      <c r="AK105" s="12"/>
      <c r="AL105" s="12"/>
      <c r="AM105" s="12"/>
      <c r="AN105" s="12"/>
      <c r="AO105" s="12"/>
      <c r="AP105" s="12"/>
      <c r="AQ105" s="12"/>
      <c r="AR105" s="12"/>
      <c r="AS105" s="12"/>
      <c r="BR105" s="132"/>
    </row>
    <row r="106" spans="34:70" x14ac:dyDescent="0.2">
      <c r="AH106" s="12"/>
      <c r="AI106" s="12"/>
      <c r="AJ106" s="12"/>
      <c r="AK106" s="12"/>
      <c r="AL106" s="12"/>
      <c r="AM106" s="12"/>
      <c r="AN106" s="12"/>
      <c r="AO106" s="12"/>
      <c r="AP106" s="12"/>
      <c r="AQ106" s="12"/>
      <c r="AR106" s="12"/>
      <c r="AS106" s="12"/>
      <c r="BR106" s="132"/>
    </row>
    <row r="107" spans="34:70" x14ac:dyDescent="0.2">
      <c r="AH107" s="12"/>
      <c r="AI107" s="12"/>
      <c r="AJ107" s="12"/>
      <c r="AK107" s="12"/>
      <c r="AL107" s="12"/>
      <c r="AM107" s="12"/>
      <c r="AN107" s="12"/>
      <c r="AO107" s="12"/>
      <c r="AP107" s="12"/>
      <c r="AQ107" s="12"/>
      <c r="AR107" s="12"/>
      <c r="AS107" s="12"/>
      <c r="BR107" s="132"/>
    </row>
    <row r="108" spans="34:70" x14ac:dyDescent="0.2">
      <c r="AH108" s="12"/>
      <c r="AI108" s="12"/>
      <c r="AJ108" s="12"/>
      <c r="AK108" s="12"/>
      <c r="AL108" s="12"/>
      <c r="AM108" s="12"/>
      <c r="AN108" s="12"/>
      <c r="AO108" s="12"/>
      <c r="AP108" s="12"/>
      <c r="AQ108" s="12"/>
      <c r="AR108" s="12"/>
      <c r="AS108" s="12"/>
      <c r="BR108" s="132"/>
    </row>
    <row r="109" spans="34:70" x14ac:dyDescent="0.2">
      <c r="AH109" s="12"/>
      <c r="AI109" s="12"/>
      <c r="AJ109" s="12"/>
      <c r="AK109" s="12"/>
      <c r="AL109" s="12"/>
      <c r="AM109" s="12"/>
      <c r="AN109" s="12"/>
      <c r="AO109" s="12"/>
      <c r="AP109" s="12"/>
      <c r="AQ109" s="12"/>
      <c r="AR109" s="12"/>
      <c r="AS109" s="12"/>
      <c r="BR109" s="132"/>
    </row>
    <row r="110" spans="34:70" x14ac:dyDescent="0.2">
      <c r="AH110" s="12"/>
      <c r="AI110" s="12"/>
      <c r="AJ110" s="12"/>
      <c r="AK110" s="12"/>
      <c r="AL110" s="12"/>
      <c r="AM110" s="12"/>
      <c r="AN110" s="12"/>
      <c r="AO110" s="12"/>
      <c r="AP110" s="12"/>
      <c r="AQ110" s="12"/>
      <c r="AR110" s="12"/>
      <c r="AS110" s="12"/>
      <c r="BR110" s="132"/>
    </row>
    <row r="111" spans="34:70" x14ac:dyDescent="0.2">
      <c r="AH111" s="12"/>
      <c r="AI111" s="12"/>
      <c r="AJ111" s="12"/>
      <c r="AK111" s="12"/>
      <c r="AL111" s="12"/>
      <c r="AM111" s="12"/>
      <c r="AN111" s="12"/>
      <c r="AO111" s="12"/>
      <c r="AP111" s="12"/>
      <c r="AQ111" s="12"/>
      <c r="AR111" s="12"/>
      <c r="AS111" s="12"/>
      <c r="BR111" s="132"/>
    </row>
    <row r="112" spans="34:70" x14ac:dyDescent="0.2">
      <c r="AH112" s="12"/>
      <c r="AI112" s="12"/>
      <c r="AJ112" s="12"/>
      <c r="AK112" s="12"/>
      <c r="AL112" s="12"/>
      <c r="AM112" s="12"/>
      <c r="AN112" s="12"/>
      <c r="AO112" s="12"/>
      <c r="AP112" s="12"/>
      <c r="AQ112" s="12"/>
      <c r="AR112" s="12"/>
      <c r="AS112" s="12"/>
      <c r="BR112" s="132"/>
    </row>
    <row r="113" spans="34:70" x14ac:dyDescent="0.2">
      <c r="AH113" s="12"/>
      <c r="AI113" s="12"/>
      <c r="AJ113" s="12"/>
      <c r="AK113" s="12"/>
      <c r="AL113" s="12"/>
      <c r="AM113" s="12"/>
      <c r="AN113" s="12"/>
      <c r="AO113" s="12"/>
      <c r="AP113" s="12"/>
      <c r="AQ113" s="12"/>
      <c r="AR113" s="12"/>
      <c r="AS113" s="12"/>
      <c r="BR113" s="132"/>
    </row>
    <row r="114" spans="34:70" x14ac:dyDescent="0.2">
      <c r="AH114" s="12"/>
      <c r="AI114" s="12"/>
      <c r="AJ114" s="12"/>
      <c r="AK114" s="12"/>
      <c r="AL114" s="12"/>
      <c r="AM114" s="12"/>
      <c r="AN114" s="12"/>
      <c r="AO114" s="12"/>
      <c r="AP114" s="12"/>
      <c r="AQ114" s="12"/>
      <c r="AR114" s="12"/>
      <c r="AS114" s="12"/>
      <c r="BR114" s="132"/>
    </row>
    <row r="115" spans="34:70" x14ac:dyDescent="0.2">
      <c r="AH115" s="12"/>
      <c r="AI115" s="12"/>
      <c r="AJ115" s="12"/>
      <c r="AK115" s="12"/>
      <c r="AL115" s="12"/>
      <c r="AM115" s="12"/>
      <c r="AN115" s="12"/>
      <c r="AO115" s="12"/>
      <c r="AP115" s="12"/>
      <c r="AQ115" s="12"/>
      <c r="AR115" s="12"/>
      <c r="AS115" s="12"/>
      <c r="BR115" s="132"/>
    </row>
    <row r="116" spans="34:70" x14ac:dyDescent="0.2">
      <c r="AH116" s="12"/>
      <c r="AI116" s="12"/>
      <c r="AJ116" s="12"/>
      <c r="AK116" s="12"/>
      <c r="AL116" s="12"/>
      <c r="AM116" s="12"/>
      <c r="AN116" s="12"/>
      <c r="AO116" s="12"/>
      <c r="AP116" s="12"/>
      <c r="AQ116" s="12"/>
      <c r="AR116" s="12"/>
      <c r="AS116" s="12"/>
      <c r="BR116" s="132"/>
    </row>
    <row r="117" spans="34:70" x14ac:dyDescent="0.2">
      <c r="AH117" s="12"/>
      <c r="AI117" s="12"/>
      <c r="AJ117" s="12"/>
      <c r="AK117" s="12"/>
      <c r="AL117" s="12"/>
      <c r="AM117" s="12"/>
      <c r="AN117" s="12"/>
      <c r="AO117" s="12"/>
      <c r="AP117" s="12"/>
      <c r="AQ117" s="12"/>
      <c r="AR117" s="12"/>
      <c r="AS117" s="12"/>
      <c r="BR117" s="132"/>
    </row>
    <row r="118" spans="34:70" x14ac:dyDescent="0.2">
      <c r="AH118" s="12"/>
      <c r="AI118" s="12"/>
      <c r="AJ118" s="12"/>
      <c r="AK118" s="12"/>
      <c r="AL118" s="12"/>
      <c r="AM118" s="12"/>
      <c r="AN118" s="12"/>
      <c r="AO118" s="12"/>
      <c r="AP118" s="12"/>
      <c r="AQ118" s="12"/>
      <c r="AR118" s="12"/>
      <c r="AS118" s="12"/>
      <c r="BR118" s="132"/>
    </row>
    <row r="119" spans="34:70" x14ac:dyDescent="0.2">
      <c r="AH119" s="12"/>
      <c r="AI119" s="12"/>
      <c r="AJ119" s="12"/>
      <c r="AK119" s="12"/>
      <c r="AL119" s="12"/>
      <c r="AM119" s="12"/>
      <c r="AN119" s="12"/>
      <c r="AO119" s="12"/>
      <c r="AP119" s="12"/>
      <c r="AQ119" s="12"/>
      <c r="AR119" s="12"/>
      <c r="AS119" s="12"/>
      <c r="BR119" s="132"/>
    </row>
    <row r="120" spans="34:70" x14ac:dyDescent="0.2">
      <c r="AH120" s="12"/>
      <c r="AI120" s="12"/>
      <c r="AJ120" s="12"/>
      <c r="AK120" s="12"/>
      <c r="AL120" s="12"/>
      <c r="AM120" s="12"/>
      <c r="AN120" s="12"/>
      <c r="AO120" s="12"/>
      <c r="AP120" s="12"/>
      <c r="AQ120" s="12"/>
      <c r="AR120" s="12"/>
      <c r="AS120" s="12"/>
      <c r="BR120" s="132"/>
    </row>
    <row r="121" spans="34:70" x14ac:dyDescent="0.2">
      <c r="AH121" s="12"/>
      <c r="AI121" s="12"/>
      <c r="AJ121" s="12"/>
      <c r="AK121" s="12"/>
      <c r="AL121" s="12"/>
      <c r="AM121" s="12"/>
      <c r="AN121" s="12"/>
      <c r="AO121" s="12"/>
      <c r="AP121" s="12"/>
      <c r="AQ121" s="12"/>
      <c r="AR121" s="12"/>
      <c r="AS121" s="12"/>
      <c r="BR121" s="132"/>
    </row>
    <row r="122" spans="34:70" x14ac:dyDescent="0.2">
      <c r="AH122" s="12"/>
      <c r="AI122" s="12"/>
      <c r="AJ122" s="12"/>
      <c r="AK122" s="12"/>
      <c r="AL122" s="12"/>
      <c r="AM122" s="12"/>
      <c r="AN122" s="12"/>
      <c r="AO122" s="12"/>
      <c r="AP122" s="12"/>
      <c r="AQ122" s="12"/>
      <c r="AR122" s="12"/>
      <c r="AS122" s="12"/>
      <c r="BR122" s="132"/>
    </row>
    <row r="123" spans="34:70" x14ac:dyDescent="0.2">
      <c r="AH123" s="12"/>
      <c r="AI123" s="12"/>
      <c r="AJ123" s="12"/>
      <c r="AK123" s="12"/>
      <c r="AL123" s="12"/>
      <c r="AM123" s="12"/>
      <c r="AN123" s="12"/>
      <c r="AO123" s="12"/>
      <c r="AP123" s="12"/>
      <c r="AQ123" s="12"/>
      <c r="AR123" s="12"/>
      <c r="AS123" s="12"/>
      <c r="BR123" s="132"/>
    </row>
    <row r="124" spans="34:70" x14ac:dyDescent="0.2">
      <c r="AH124" s="12"/>
      <c r="AI124" s="12"/>
      <c r="AJ124" s="12"/>
      <c r="AK124" s="12"/>
      <c r="AL124" s="12"/>
      <c r="AM124" s="12"/>
      <c r="AN124" s="12"/>
      <c r="AO124" s="12"/>
      <c r="AP124" s="12"/>
      <c r="AQ124" s="12"/>
      <c r="AR124" s="12"/>
      <c r="AS124" s="12"/>
      <c r="BR124" s="132"/>
    </row>
    <row r="125" spans="34:70" x14ac:dyDescent="0.2">
      <c r="AH125" s="12"/>
      <c r="AI125" s="12"/>
      <c r="AJ125" s="12"/>
      <c r="AK125" s="12"/>
      <c r="AL125" s="12"/>
      <c r="AM125" s="12"/>
      <c r="AN125" s="12"/>
      <c r="AO125" s="12"/>
      <c r="AP125" s="12"/>
      <c r="AQ125" s="12"/>
      <c r="AR125" s="12"/>
      <c r="AS125" s="12"/>
      <c r="BR125" s="132"/>
    </row>
    <row r="126" spans="34:70" x14ac:dyDescent="0.2">
      <c r="AH126" s="12"/>
      <c r="AI126" s="12"/>
      <c r="AJ126" s="12"/>
      <c r="AK126" s="12"/>
      <c r="AL126" s="12"/>
      <c r="AM126" s="12"/>
      <c r="AN126" s="12"/>
      <c r="AO126" s="12"/>
      <c r="AP126" s="12"/>
      <c r="AQ126" s="12"/>
      <c r="AR126" s="12"/>
      <c r="AS126" s="12"/>
      <c r="BR126" s="132"/>
    </row>
    <row r="127" spans="34:70" x14ac:dyDescent="0.2">
      <c r="AH127" s="12"/>
      <c r="AI127" s="12"/>
      <c r="AJ127" s="12"/>
      <c r="AK127" s="12"/>
      <c r="AL127" s="12"/>
      <c r="AM127" s="12"/>
      <c r="AN127" s="12"/>
      <c r="AO127" s="12"/>
      <c r="AP127" s="12"/>
      <c r="AQ127" s="12"/>
      <c r="AR127" s="12"/>
      <c r="AS127" s="12"/>
      <c r="BR127" s="132"/>
    </row>
    <row r="128" spans="34:70" x14ac:dyDescent="0.2">
      <c r="AH128" s="12"/>
      <c r="AI128" s="12"/>
      <c r="AJ128" s="12"/>
      <c r="AK128" s="12"/>
      <c r="AL128" s="12"/>
      <c r="AM128" s="12"/>
      <c r="AN128" s="12"/>
      <c r="AO128" s="12"/>
      <c r="AP128" s="12"/>
      <c r="AQ128" s="12"/>
      <c r="AR128" s="12"/>
      <c r="AS128" s="12"/>
      <c r="BR128" s="132"/>
    </row>
    <row r="129" spans="34:70" x14ac:dyDescent="0.2">
      <c r="AH129" s="12"/>
      <c r="AI129" s="12"/>
      <c r="AJ129" s="12"/>
      <c r="AK129" s="12"/>
      <c r="AL129" s="12"/>
      <c r="AM129" s="12"/>
      <c r="AN129" s="12"/>
      <c r="AO129" s="12"/>
      <c r="AP129" s="12"/>
      <c r="AQ129" s="12"/>
      <c r="AR129" s="12"/>
      <c r="AS129" s="12"/>
      <c r="BR129" s="132"/>
    </row>
    <row r="130" spans="34:70" x14ac:dyDescent="0.2">
      <c r="AH130" s="12"/>
      <c r="AI130" s="12"/>
      <c r="AJ130" s="12"/>
      <c r="AK130" s="12"/>
      <c r="AL130" s="12"/>
      <c r="AM130" s="12"/>
      <c r="AN130" s="12"/>
      <c r="AO130" s="12"/>
      <c r="AP130" s="12"/>
      <c r="AQ130" s="12"/>
      <c r="AR130" s="12"/>
      <c r="AS130" s="12"/>
      <c r="BR130" s="132"/>
    </row>
    <row r="131" spans="34:70" x14ac:dyDescent="0.2">
      <c r="AH131" s="12"/>
      <c r="AI131" s="12"/>
      <c r="AJ131" s="12"/>
      <c r="AK131" s="12"/>
      <c r="AL131" s="12"/>
      <c r="AM131" s="12"/>
      <c r="AN131" s="12"/>
      <c r="AO131" s="12"/>
      <c r="AP131" s="12"/>
      <c r="AQ131" s="12"/>
      <c r="AR131" s="12"/>
      <c r="AS131" s="12"/>
      <c r="BR131" s="132"/>
    </row>
    <row r="132" spans="34:70" x14ac:dyDescent="0.2">
      <c r="AH132" s="12"/>
      <c r="AI132" s="12"/>
      <c r="AJ132" s="12"/>
      <c r="AK132" s="12"/>
      <c r="AL132" s="12"/>
      <c r="AM132" s="12"/>
      <c r="AN132" s="12"/>
      <c r="AO132" s="12"/>
      <c r="AP132" s="12"/>
      <c r="AQ132" s="12"/>
      <c r="AR132" s="12"/>
      <c r="AS132" s="12"/>
      <c r="BR132" s="132"/>
    </row>
    <row r="133" spans="34:70" x14ac:dyDescent="0.2">
      <c r="AH133" s="12"/>
      <c r="AI133" s="12"/>
      <c r="AJ133" s="12"/>
      <c r="AK133" s="12"/>
      <c r="AL133" s="12"/>
      <c r="AM133" s="12"/>
      <c r="AN133" s="12"/>
      <c r="AO133" s="12"/>
      <c r="AP133" s="12"/>
      <c r="AQ133" s="12"/>
      <c r="AR133" s="12"/>
      <c r="AS133" s="12"/>
      <c r="BR133" s="132"/>
    </row>
    <row r="134" spans="34:70" x14ac:dyDescent="0.2">
      <c r="AH134" s="12"/>
      <c r="AI134" s="12"/>
      <c r="AJ134" s="12"/>
      <c r="AK134" s="12"/>
      <c r="AL134" s="12"/>
      <c r="AM134" s="12"/>
      <c r="AN134" s="12"/>
      <c r="AO134" s="12"/>
      <c r="AP134" s="12"/>
      <c r="AQ134" s="12"/>
      <c r="AR134" s="12"/>
      <c r="AS134" s="12"/>
      <c r="BR134" s="132"/>
    </row>
    <row r="135" spans="34:70" x14ac:dyDescent="0.2">
      <c r="AH135" s="12"/>
      <c r="AI135" s="12"/>
      <c r="AJ135" s="12"/>
      <c r="AK135" s="12"/>
      <c r="AL135" s="12"/>
      <c r="AM135" s="12"/>
      <c r="AN135" s="12"/>
      <c r="AO135" s="12"/>
      <c r="AP135" s="12"/>
      <c r="AQ135" s="12"/>
      <c r="AR135" s="12"/>
      <c r="AS135" s="12"/>
      <c r="BR135" s="132"/>
    </row>
    <row r="136" spans="34:70" x14ac:dyDescent="0.2">
      <c r="AH136" s="12"/>
      <c r="AI136" s="12"/>
      <c r="AJ136" s="12"/>
      <c r="AK136" s="12"/>
      <c r="AL136" s="12"/>
      <c r="AM136" s="12"/>
      <c r="AN136" s="12"/>
      <c r="AO136" s="12"/>
      <c r="AP136" s="12"/>
      <c r="AQ136" s="12"/>
      <c r="AR136" s="12"/>
      <c r="AS136" s="12"/>
      <c r="BR136" s="132"/>
    </row>
    <row r="137" spans="34:70" x14ac:dyDescent="0.2">
      <c r="AH137" s="12"/>
      <c r="AI137" s="12"/>
      <c r="AJ137" s="12"/>
      <c r="AK137" s="12"/>
      <c r="AL137" s="12"/>
      <c r="AM137" s="12"/>
      <c r="AN137" s="12"/>
      <c r="AO137" s="12"/>
      <c r="AP137" s="12"/>
      <c r="AQ137" s="12"/>
      <c r="AR137" s="12"/>
      <c r="AS137" s="12"/>
      <c r="BR137" s="132"/>
    </row>
    <row r="138" spans="34:70" x14ac:dyDescent="0.2">
      <c r="AH138" s="12"/>
      <c r="AI138" s="12"/>
      <c r="AJ138" s="12"/>
      <c r="AK138" s="12"/>
      <c r="AL138" s="12"/>
      <c r="AM138" s="12"/>
      <c r="AN138" s="12"/>
      <c r="AO138" s="12"/>
      <c r="AP138" s="12"/>
      <c r="AQ138" s="12"/>
      <c r="AR138" s="12"/>
      <c r="AS138" s="12"/>
      <c r="BR138" s="132"/>
    </row>
    <row r="139" spans="34:70" x14ac:dyDescent="0.2">
      <c r="AH139" s="12"/>
      <c r="AI139" s="12"/>
      <c r="AJ139" s="12"/>
      <c r="AK139" s="12"/>
      <c r="AL139" s="12"/>
      <c r="AM139" s="12"/>
      <c r="AN139" s="12"/>
      <c r="AO139" s="12"/>
      <c r="AP139" s="12"/>
      <c r="AQ139" s="12"/>
      <c r="AR139" s="12"/>
      <c r="AS139" s="12"/>
      <c r="BR139" s="132"/>
    </row>
    <row r="140" spans="34:70" x14ac:dyDescent="0.2">
      <c r="AH140" s="12"/>
      <c r="AI140" s="12"/>
      <c r="AJ140" s="12"/>
      <c r="AK140" s="12"/>
      <c r="AL140" s="12"/>
      <c r="AM140" s="12"/>
      <c r="AN140" s="12"/>
      <c r="AO140" s="12"/>
      <c r="AP140" s="12"/>
      <c r="AQ140" s="12"/>
      <c r="AR140" s="12"/>
      <c r="AS140" s="12"/>
      <c r="BR140" s="132"/>
    </row>
    <row r="141" spans="34:70" x14ac:dyDescent="0.2">
      <c r="AH141" s="12"/>
      <c r="AI141" s="12"/>
      <c r="AJ141" s="12"/>
      <c r="AK141" s="12"/>
      <c r="AL141" s="12"/>
      <c r="AM141" s="12"/>
      <c r="AN141" s="12"/>
      <c r="AO141" s="12"/>
      <c r="AP141" s="12"/>
      <c r="AQ141" s="12"/>
      <c r="AR141" s="12"/>
      <c r="AS141" s="12"/>
      <c r="BR141" s="132"/>
    </row>
    <row r="142" spans="34:70" x14ac:dyDescent="0.2">
      <c r="AH142" s="12"/>
      <c r="AI142" s="12"/>
      <c r="AJ142" s="12"/>
      <c r="AK142" s="12"/>
      <c r="AL142" s="12"/>
      <c r="AM142" s="12"/>
      <c r="AN142" s="12"/>
      <c r="AO142" s="12"/>
      <c r="AP142" s="12"/>
      <c r="AQ142" s="12"/>
      <c r="AR142" s="12"/>
      <c r="AS142" s="12"/>
      <c r="BR142" s="132"/>
    </row>
    <row r="143" spans="34:70" x14ac:dyDescent="0.2">
      <c r="AH143" s="12"/>
      <c r="AI143" s="12"/>
      <c r="AJ143" s="12"/>
      <c r="AK143" s="12"/>
      <c r="AL143" s="12"/>
      <c r="AM143" s="12"/>
      <c r="AN143" s="12"/>
      <c r="AO143" s="12"/>
      <c r="AP143" s="12"/>
      <c r="AQ143" s="12"/>
      <c r="AR143" s="12"/>
      <c r="AS143" s="12"/>
      <c r="BR143" s="132"/>
    </row>
    <row r="144" spans="34:70" x14ac:dyDescent="0.2">
      <c r="AH144" s="12"/>
      <c r="AI144" s="12"/>
      <c r="AJ144" s="12"/>
      <c r="AK144" s="12"/>
      <c r="AL144" s="12"/>
      <c r="AM144" s="12"/>
      <c r="AN144" s="12"/>
      <c r="AO144" s="12"/>
      <c r="AP144" s="12"/>
      <c r="AQ144" s="12"/>
      <c r="AR144" s="12"/>
      <c r="AS144" s="12"/>
      <c r="BR144" s="132"/>
    </row>
    <row r="145" spans="34:70" x14ac:dyDescent="0.2">
      <c r="AH145" s="12"/>
      <c r="AI145" s="12"/>
      <c r="AJ145" s="12"/>
      <c r="AK145" s="12"/>
      <c r="AL145" s="12"/>
      <c r="AM145" s="12"/>
      <c r="AN145" s="12"/>
      <c r="AO145" s="12"/>
      <c r="AP145" s="12"/>
      <c r="AQ145" s="12"/>
      <c r="AR145" s="12"/>
      <c r="AS145" s="12"/>
      <c r="BR145" s="132"/>
    </row>
    <row r="146" spans="34:70" x14ac:dyDescent="0.2">
      <c r="AH146" s="12"/>
      <c r="AI146" s="12"/>
      <c r="AJ146" s="12"/>
      <c r="AK146" s="12"/>
      <c r="AL146" s="12"/>
      <c r="AM146" s="12"/>
      <c r="AN146" s="12"/>
      <c r="AO146" s="12"/>
      <c r="AP146" s="12"/>
      <c r="AQ146" s="12"/>
      <c r="AR146" s="12"/>
      <c r="AS146" s="12"/>
      <c r="BR146" s="132"/>
    </row>
    <row r="147" spans="34:70" x14ac:dyDescent="0.2">
      <c r="AH147" s="12"/>
      <c r="AI147" s="12"/>
      <c r="AJ147" s="12"/>
      <c r="AK147" s="12"/>
      <c r="AL147" s="12"/>
      <c r="AM147" s="12"/>
      <c r="AN147" s="12"/>
      <c r="AO147" s="12"/>
      <c r="AP147" s="12"/>
      <c r="AQ147" s="12"/>
      <c r="AR147" s="12"/>
      <c r="AS147" s="12"/>
      <c r="BR147" s="132"/>
    </row>
    <row r="148" spans="34:70" x14ac:dyDescent="0.2">
      <c r="AH148" s="12"/>
      <c r="AI148" s="12"/>
      <c r="AJ148" s="12"/>
      <c r="AK148" s="12"/>
      <c r="AL148" s="12"/>
      <c r="AM148" s="12"/>
      <c r="AN148" s="12"/>
      <c r="AO148" s="12"/>
      <c r="AP148" s="12"/>
      <c r="AQ148" s="12"/>
      <c r="AR148" s="12"/>
      <c r="AS148" s="12"/>
      <c r="BR148" s="132"/>
    </row>
    <row r="149" spans="34:70" x14ac:dyDescent="0.2">
      <c r="AH149" s="12"/>
      <c r="AI149" s="12"/>
      <c r="AJ149" s="12"/>
      <c r="AK149" s="12"/>
      <c r="AL149" s="12"/>
      <c r="AM149" s="12"/>
      <c r="AN149" s="12"/>
      <c r="AO149" s="12"/>
      <c r="AP149" s="12"/>
      <c r="AQ149" s="12"/>
      <c r="AR149" s="12"/>
      <c r="AS149" s="12"/>
      <c r="BR149" s="132"/>
    </row>
    <row r="150" spans="34:70" x14ac:dyDescent="0.2">
      <c r="AH150" s="12"/>
      <c r="AI150" s="12"/>
      <c r="AJ150" s="12"/>
      <c r="AK150" s="12"/>
      <c r="AL150" s="12"/>
      <c r="AM150" s="12"/>
      <c r="AN150" s="12"/>
      <c r="AO150" s="12"/>
      <c r="AP150" s="12"/>
      <c r="AQ150" s="12"/>
      <c r="AR150" s="12"/>
      <c r="AS150" s="12"/>
      <c r="BR150" s="132"/>
    </row>
    <row r="151" spans="34:70" x14ac:dyDescent="0.2">
      <c r="AH151" s="12"/>
      <c r="AI151" s="12"/>
      <c r="AJ151" s="12"/>
      <c r="AK151" s="12"/>
      <c r="AL151" s="12"/>
      <c r="AM151" s="12"/>
      <c r="AN151" s="12"/>
      <c r="AO151" s="12"/>
      <c r="AP151" s="12"/>
      <c r="AQ151" s="12"/>
      <c r="AR151" s="12"/>
      <c r="AS151" s="12"/>
      <c r="BR151" s="132"/>
    </row>
    <row r="152" spans="34:70" x14ac:dyDescent="0.2">
      <c r="AH152" s="12"/>
      <c r="AI152" s="12"/>
      <c r="AJ152" s="12"/>
      <c r="AK152" s="12"/>
      <c r="AL152" s="12"/>
      <c r="AM152" s="12"/>
      <c r="AN152" s="12"/>
      <c r="AO152" s="12"/>
      <c r="AP152" s="12"/>
      <c r="AQ152" s="12"/>
      <c r="AR152" s="12"/>
      <c r="AS152" s="12"/>
      <c r="BR152" s="132"/>
    </row>
    <row r="153" spans="34:70" x14ac:dyDescent="0.2">
      <c r="AH153" s="12"/>
      <c r="AI153" s="12"/>
      <c r="AJ153" s="12"/>
      <c r="AK153" s="12"/>
      <c r="AL153" s="12"/>
      <c r="AM153" s="12"/>
      <c r="AN153" s="12"/>
      <c r="AO153" s="12"/>
      <c r="AP153" s="12"/>
      <c r="AQ153" s="12"/>
      <c r="AR153" s="12"/>
      <c r="AS153" s="12"/>
      <c r="BR153" s="132"/>
    </row>
    <row r="154" spans="34:70" x14ac:dyDescent="0.2">
      <c r="AH154" s="12"/>
      <c r="AI154" s="12"/>
      <c r="AJ154" s="12"/>
      <c r="AK154" s="12"/>
      <c r="AL154" s="12"/>
      <c r="AM154" s="12"/>
      <c r="AN154" s="12"/>
      <c r="AO154" s="12"/>
      <c r="AP154" s="12"/>
      <c r="AQ154" s="12"/>
      <c r="AR154" s="12"/>
      <c r="AS154" s="12"/>
      <c r="BR154" s="132"/>
    </row>
    <row r="155" spans="34:70" x14ac:dyDescent="0.2">
      <c r="AH155" s="12"/>
      <c r="AI155" s="12"/>
      <c r="AJ155" s="12"/>
      <c r="AK155" s="12"/>
      <c r="AL155" s="12"/>
      <c r="AM155" s="12"/>
      <c r="AN155" s="12"/>
      <c r="AO155" s="12"/>
      <c r="AP155" s="12"/>
      <c r="AQ155" s="12"/>
      <c r="AR155" s="12"/>
      <c r="AS155" s="12"/>
      <c r="BR155" s="132"/>
    </row>
    <row r="156" spans="34:70" x14ac:dyDescent="0.2">
      <c r="AH156" s="12"/>
      <c r="AI156" s="12"/>
      <c r="AJ156" s="12"/>
      <c r="AK156" s="12"/>
      <c r="AL156" s="12"/>
      <c r="AM156" s="12"/>
      <c r="AN156" s="12"/>
      <c r="AO156" s="12"/>
      <c r="AP156" s="12"/>
      <c r="AQ156" s="12"/>
      <c r="AR156" s="12"/>
      <c r="AS156" s="12"/>
      <c r="BR156" s="132"/>
    </row>
    <row r="157" spans="34:70" x14ac:dyDescent="0.2">
      <c r="AH157" s="12"/>
      <c r="AI157" s="12"/>
      <c r="AJ157" s="12"/>
      <c r="AK157" s="12"/>
      <c r="AL157" s="12"/>
      <c r="AM157" s="12"/>
      <c r="AN157" s="12"/>
      <c r="AO157" s="12"/>
      <c r="AP157" s="12"/>
      <c r="AQ157" s="12"/>
      <c r="AR157" s="12"/>
      <c r="AS157" s="12"/>
      <c r="BR157" s="132"/>
    </row>
    <row r="158" spans="34:70" x14ac:dyDescent="0.2">
      <c r="AH158" s="12"/>
      <c r="AI158" s="12"/>
      <c r="AJ158" s="12"/>
      <c r="AK158" s="12"/>
      <c r="AL158" s="12"/>
      <c r="AM158" s="12"/>
      <c r="AN158" s="12"/>
      <c r="AO158" s="12"/>
      <c r="AP158" s="12"/>
      <c r="AQ158" s="12"/>
      <c r="AR158" s="12"/>
      <c r="AS158" s="12"/>
      <c r="BR158" s="132"/>
    </row>
    <row r="159" spans="34:70" x14ac:dyDescent="0.2">
      <c r="AH159" s="12"/>
      <c r="AI159" s="12"/>
      <c r="AJ159" s="12"/>
      <c r="AK159" s="12"/>
      <c r="AL159" s="12"/>
      <c r="AM159" s="12"/>
      <c r="AN159" s="12"/>
      <c r="AO159" s="12"/>
      <c r="AP159" s="12"/>
      <c r="AQ159" s="12"/>
      <c r="AR159" s="12"/>
      <c r="AS159" s="12"/>
      <c r="BR159" s="132"/>
    </row>
    <row r="160" spans="34:70" x14ac:dyDescent="0.2">
      <c r="AH160" s="12"/>
      <c r="AI160" s="12"/>
      <c r="AJ160" s="12"/>
      <c r="AK160" s="12"/>
      <c r="AL160" s="12"/>
      <c r="AM160" s="12"/>
      <c r="AN160" s="12"/>
      <c r="AO160" s="12"/>
      <c r="AP160" s="12"/>
      <c r="AQ160" s="12"/>
      <c r="AR160" s="12"/>
      <c r="AS160" s="12"/>
      <c r="BR160" s="132"/>
    </row>
    <row r="161" spans="34:70" x14ac:dyDescent="0.2">
      <c r="AH161" s="12"/>
      <c r="AI161" s="12"/>
      <c r="AJ161" s="12"/>
      <c r="AK161" s="12"/>
      <c r="AL161" s="12"/>
      <c r="AM161" s="12"/>
      <c r="AN161" s="12"/>
      <c r="AO161" s="12"/>
      <c r="AP161" s="12"/>
      <c r="AQ161" s="12"/>
      <c r="AR161" s="12"/>
      <c r="AS161" s="12"/>
      <c r="BR161" s="132"/>
    </row>
    <row r="162" spans="34:70" x14ac:dyDescent="0.2">
      <c r="AH162" s="12"/>
      <c r="AI162" s="12"/>
      <c r="AJ162" s="12"/>
      <c r="AK162" s="12"/>
      <c r="AL162" s="12"/>
      <c r="AM162" s="12"/>
      <c r="AN162" s="12"/>
      <c r="AO162" s="12"/>
      <c r="AP162" s="12"/>
      <c r="AQ162" s="12"/>
      <c r="AR162" s="12"/>
      <c r="AS162" s="12"/>
      <c r="BR162" s="132"/>
    </row>
    <row r="163" spans="34:70" x14ac:dyDescent="0.2">
      <c r="AH163" s="12"/>
      <c r="AI163" s="12"/>
      <c r="AJ163" s="12"/>
      <c r="AK163" s="12"/>
      <c r="AL163" s="12"/>
      <c r="AM163" s="12"/>
      <c r="AN163" s="12"/>
      <c r="AO163" s="12"/>
      <c r="AP163" s="12"/>
      <c r="AQ163" s="12"/>
      <c r="AR163" s="12"/>
      <c r="AS163" s="12"/>
      <c r="BR163" s="132"/>
    </row>
    <row r="164" spans="34:70" x14ac:dyDescent="0.2">
      <c r="AH164" s="12"/>
      <c r="AI164" s="12"/>
      <c r="AJ164" s="12"/>
      <c r="AK164" s="12"/>
      <c r="AL164" s="12"/>
      <c r="AM164" s="12"/>
      <c r="AN164" s="12"/>
      <c r="AO164" s="12"/>
      <c r="AP164" s="12"/>
      <c r="AQ164" s="12"/>
      <c r="AR164" s="12"/>
      <c r="AS164" s="12"/>
      <c r="BR164" s="132"/>
    </row>
    <row r="165" spans="34:70" x14ac:dyDescent="0.2">
      <c r="AH165" s="12"/>
      <c r="AI165" s="12"/>
      <c r="AJ165" s="12"/>
      <c r="AK165" s="12"/>
      <c r="AL165" s="12"/>
      <c r="AM165" s="12"/>
      <c r="AN165" s="12"/>
      <c r="AO165" s="12"/>
      <c r="AP165" s="12"/>
      <c r="AQ165" s="12"/>
      <c r="AR165" s="12"/>
      <c r="AS165" s="12"/>
      <c r="BR165" s="132"/>
    </row>
    <row r="166" spans="34:70" x14ac:dyDescent="0.2">
      <c r="AH166" s="12"/>
      <c r="AI166" s="12"/>
      <c r="AJ166" s="12"/>
      <c r="AK166" s="12"/>
      <c r="AL166" s="12"/>
      <c r="AM166" s="12"/>
      <c r="AN166" s="12"/>
      <c r="AO166" s="12"/>
      <c r="AP166" s="12"/>
      <c r="AQ166" s="12"/>
      <c r="AR166" s="12"/>
      <c r="AS166" s="12"/>
      <c r="BR166" s="132"/>
    </row>
    <row r="167" spans="34:70" x14ac:dyDescent="0.2">
      <c r="AH167" s="12"/>
      <c r="AI167" s="12"/>
      <c r="AJ167" s="12"/>
      <c r="AK167" s="12"/>
      <c r="AL167" s="12"/>
      <c r="AM167" s="12"/>
      <c r="AN167" s="12"/>
      <c r="AO167" s="12"/>
      <c r="AP167" s="12"/>
      <c r="AQ167" s="12"/>
      <c r="AR167" s="12"/>
      <c r="AS167" s="12"/>
      <c r="BR167" s="132"/>
    </row>
    <row r="168" spans="34:70" x14ac:dyDescent="0.2">
      <c r="AH168" s="12"/>
      <c r="AI168" s="12"/>
      <c r="AJ168" s="12"/>
      <c r="AK168" s="12"/>
      <c r="AL168" s="12"/>
      <c r="AM168" s="12"/>
      <c r="AN168" s="12"/>
      <c r="AO168" s="12"/>
      <c r="AP168" s="12"/>
      <c r="AQ168" s="12"/>
      <c r="AR168" s="12"/>
      <c r="AS168" s="12"/>
      <c r="BR168" s="132"/>
    </row>
    <row r="169" spans="34:70" x14ac:dyDescent="0.2">
      <c r="AH169" s="12"/>
      <c r="AI169" s="12"/>
      <c r="AJ169" s="12"/>
      <c r="AK169" s="12"/>
      <c r="AL169" s="12"/>
      <c r="AM169" s="12"/>
      <c r="AN169" s="12"/>
      <c r="AO169" s="12"/>
      <c r="AP169" s="12"/>
      <c r="AQ169" s="12"/>
      <c r="AR169" s="12"/>
      <c r="AS169" s="12"/>
      <c r="BR169" s="132"/>
    </row>
    <row r="170" spans="34:70" x14ac:dyDescent="0.2">
      <c r="BR170" s="132"/>
    </row>
    <row r="171" spans="34:70" x14ac:dyDescent="0.2">
      <c r="BR171" s="132"/>
    </row>
    <row r="172" spans="34:70" x14ac:dyDescent="0.2">
      <c r="BR172" s="132"/>
    </row>
    <row r="173" spans="34:70" x14ac:dyDescent="0.2">
      <c r="BR173" s="132"/>
    </row>
    <row r="174" spans="34:70" x14ac:dyDescent="0.2">
      <c r="BR174" s="132"/>
    </row>
    <row r="175" spans="34:70" x14ac:dyDescent="0.2">
      <c r="BR175" s="132"/>
    </row>
  </sheetData>
  <mergeCells count="38">
    <mergeCell ref="B25:B27"/>
    <mergeCell ref="C25:C26"/>
    <mergeCell ref="B20:B21"/>
    <mergeCell ref="A22:A27"/>
    <mergeCell ref="B22:B24"/>
    <mergeCell ref="C22:C23"/>
    <mergeCell ref="A17:A21"/>
    <mergeCell ref="B17:B19"/>
    <mergeCell ref="C18:C19"/>
    <mergeCell ref="A28:A34"/>
    <mergeCell ref="B28:B30"/>
    <mergeCell ref="C29:C30"/>
    <mergeCell ref="B31:B33"/>
    <mergeCell ref="C32:C33"/>
    <mergeCell ref="AA1:BQ1"/>
    <mergeCell ref="C14:C16"/>
    <mergeCell ref="AF2:AL2"/>
    <mergeCell ref="BO2:BR2"/>
    <mergeCell ref="A4:A16"/>
    <mergeCell ref="AA2:AE2"/>
    <mergeCell ref="B12:B13"/>
    <mergeCell ref="J1:S2"/>
    <mergeCell ref="T1:Z2"/>
    <mergeCell ref="A1:I2"/>
    <mergeCell ref="B4:B7"/>
    <mergeCell ref="C4:C5"/>
    <mergeCell ref="C6:C7"/>
    <mergeCell ref="B8:B11"/>
    <mergeCell ref="C8:C10"/>
    <mergeCell ref="B14:B16"/>
    <mergeCell ref="BS4:BS16"/>
    <mergeCell ref="BS17:BS21"/>
    <mergeCell ref="BS22:BS27"/>
    <mergeCell ref="BS28:BS34"/>
    <mergeCell ref="AM2:AS2"/>
    <mergeCell ref="AT2:AZ2"/>
    <mergeCell ref="BA2:BG2"/>
    <mergeCell ref="BH2:BN2"/>
  </mergeCells>
  <conditionalFormatting sqref="AD2:AD3 AD35:AD1048576">
    <cfRule type="colorScale" priority="100">
      <colorScale>
        <cfvo type="percent" val="0"/>
        <cfvo type="percent" val="&quot;0.6&quot;"/>
        <cfvo type="percent" val="&quot;0.8&quot;"/>
        <color rgb="FFF8696B"/>
        <color rgb="FFFFEB84"/>
        <color rgb="FF63BE7B"/>
      </colorScale>
    </cfRule>
    <cfRule type="colorScale" priority="101">
      <colorScale>
        <cfvo type="min"/>
        <cfvo type="percentile" val="50"/>
        <cfvo type="max"/>
        <color rgb="FFF8696B"/>
        <color rgb="FFFFEB84"/>
        <color rgb="FF63BE7B"/>
      </colorScale>
    </cfRule>
  </conditionalFormatting>
  <conditionalFormatting sqref="AD3">
    <cfRule type="colorScale" priority="99">
      <colorScale>
        <cfvo type="percent" val="0"/>
        <cfvo type="percent" val="&quot;0.6&quot;"/>
        <cfvo type="percent" val="&quot;0.8&quot;"/>
        <color rgb="FFFF0000"/>
        <color rgb="FFFFFF00"/>
        <color rgb="FF00B050"/>
      </colorScale>
    </cfRule>
  </conditionalFormatting>
  <conditionalFormatting sqref="AH2:AH1048576">
    <cfRule type="cellIs" dxfId="59" priority="74" operator="between">
      <formula>0.8</formula>
      <formula>1</formula>
    </cfRule>
    <cfRule type="cellIs" dxfId="58" priority="75" operator="between">
      <formula>0</formula>
      <formula>0.399</formula>
    </cfRule>
    <cfRule type="cellIs" dxfId="57" priority="76" operator="between">
      <formula>0.4</formula>
      <formula>0.59</formula>
    </cfRule>
  </conditionalFormatting>
  <conditionalFormatting sqref="AH18:AH34">
    <cfRule type="cellIs" dxfId="56" priority="77" operator="between">
      <formula>0.6</formula>
      <formula>0.69</formula>
    </cfRule>
    <cfRule type="cellIs" dxfId="55" priority="79" operator="between">
      <formula>0.7</formula>
      <formula>0.79</formula>
    </cfRule>
  </conditionalFormatting>
  <conditionalFormatting sqref="AK2:AK1048576 AO2:AO1048576 AR2:AR1048576">
    <cfRule type="cellIs" dxfId="54" priority="69" operator="between">
      <formula>0.8</formula>
      <formula>1</formula>
    </cfRule>
    <cfRule type="cellIs" dxfId="53" priority="70" operator="between">
      <formula>0.7</formula>
      <formula>0.79</formula>
    </cfRule>
    <cfRule type="cellIs" dxfId="52" priority="71" operator="between">
      <formula>0.6</formula>
      <formula>0.69</formula>
    </cfRule>
    <cfRule type="cellIs" dxfId="51" priority="72" operator="between">
      <formula>0.4</formula>
      <formula>0.59</formula>
    </cfRule>
    <cfRule type="cellIs" dxfId="50" priority="73" operator="between">
      <formula>0</formula>
      <formula>0.39</formula>
    </cfRule>
  </conditionalFormatting>
  <conditionalFormatting sqref="AV4:AV34">
    <cfRule type="cellIs" dxfId="49" priority="21" operator="between">
      <formula>0.8</formula>
      <formula>1</formula>
    </cfRule>
    <cfRule type="cellIs" dxfId="48" priority="22" operator="between">
      <formula>0.7</formula>
      <formula>0.79</formula>
    </cfRule>
    <cfRule type="cellIs" dxfId="47" priority="23" operator="between">
      <formula>0.6</formula>
      <formula>0.69</formula>
    </cfRule>
    <cfRule type="cellIs" dxfId="46" priority="24" operator="between">
      <formula>0.4</formula>
      <formula>0.59</formula>
    </cfRule>
    <cfRule type="cellIs" dxfId="45" priority="25" operator="between">
      <formula>0</formula>
      <formula>0.39</formula>
    </cfRule>
  </conditionalFormatting>
  <conditionalFormatting sqref="AY4:AY34">
    <cfRule type="cellIs" dxfId="44" priority="26" operator="between">
      <formula>0.8</formula>
      <formula>1</formula>
    </cfRule>
    <cfRule type="cellIs" dxfId="43" priority="27" operator="between">
      <formula>0.7</formula>
      <formula>0.79</formula>
    </cfRule>
    <cfRule type="cellIs" dxfId="42" priority="28" operator="between">
      <formula>0.6</formula>
      <formula>0.69</formula>
    </cfRule>
    <cfRule type="cellIs" dxfId="41" priority="29" operator="between">
      <formula>0.4</formula>
      <formula>0.59</formula>
    </cfRule>
    <cfRule type="cellIs" dxfId="40" priority="30" operator="between">
      <formula>0</formula>
      <formula>0.39</formula>
    </cfRule>
  </conditionalFormatting>
  <conditionalFormatting sqref="BC4:BC34">
    <cfRule type="cellIs" dxfId="39" priority="11" operator="between">
      <formula>0.8</formula>
      <formula>1</formula>
    </cfRule>
    <cfRule type="cellIs" dxfId="38" priority="12" operator="between">
      <formula>0.7</formula>
      <formula>0.79</formula>
    </cfRule>
    <cfRule type="cellIs" dxfId="37" priority="13" operator="between">
      <formula>0.6</formula>
      <formula>0.69</formula>
    </cfRule>
    <cfRule type="cellIs" dxfId="36" priority="14" operator="between">
      <formula>0.4</formula>
      <formula>0.59</formula>
    </cfRule>
    <cfRule type="cellIs" dxfId="35" priority="15" operator="between">
      <formula>0</formula>
      <formula>0.39</formula>
    </cfRule>
  </conditionalFormatting>
  <conditionalFormatting sqref="BF4:BF34">
    <cfRule type="cellIs" dxfId="34" priority="16" operator="between">
      <formula>0.8</formula>
      <formula>1</formula>
    </cfRule>
    <cfRule type="cellIs" dxfId="33" priority="17" operator="between">
      <formula>0.7</formula>
      <formula>0.79</formula>
    </cfRule>
    <cfRule type="cellIs" dxfId="32" priority="18" operator="between">
      <formula>0.6</formula>
      <formula>0.69</formula>
    </cfRule>
    <cfRule type="cellIs" dxfId="31" priority="19" operator="between">
      <formula>0.4</formula>
      <formula>0.59</formula>
    </cfRule>
    <cfRule type="cellIs" dxfId="30" priority="20" operator="between">
      <formula>0</formula>
      <formula>0.39</formula>
    </cfRule>
  </conditionalFormatting>
  <conditionalFormatting sqref="BQ3:BQ1048576">
    <cfRule type="cellIs" dxfId="29" priority="64" operator="between">
      <formula>0.4</formula>
      <formula>0.59</formula>
    </cfRule>
    <cfRule type="cellIs" dxfId="28" priority="65" operator="between">
      <formula>0.8</formula>
      <formula>1</formula>
    </cfRule>
    <cfRule type="cellIs" dxfId="27" priority="66" operator="between">
      <formula>0.7</formula>
      <formula>0.79</formula>
    </cfRule>
    <cfRule type="cellIs" dxfId="26" priority="67" operator="between">
      <formula>0.6</formula>
      <formula>0.69</formula>
    </cfRule>
    <cfRule type="cellIs" dxfId="25" priority="68" operator="between">
      <formula>0</formula>
      <formula>0.39</formula>
    </cfRule>
  </conditionalFormatting>
  <conditionalFormatting sqref="BJ4:BJ34">
    <cfRule type="cellIs" dxfId="24" priority="1" operator="between">
      <formula>0.8</formula>
      <formula>1</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conditionalFormatting sqref="BM4:BM34">
    <cfRule type="cellIs" dxfId="19" priority="6" operator="between">
      <formula>0.8</formula>
      <formula>1</formula>
    </cfRule>
    <cfRule type="cellIs" dxfId="18" priority="7" operator="between">
      <formula>0.7</formula>
      <formula>0.79</formula>
    </cfRule>
    <cfRule type="cellIs" dxfId="17" priority="8" operator="between">
      <formula>0.6</formula>
      <formula>0.69</formula>
    </cfRule>
    <cfRule type="cellIs" dxfId="16" priority="9" operator="between">
      <formula>0.4</formula>
      <formula>0.59</formula>
    </cfRule>
    <cfRule type="cellIs" dxfId="15" priority="10"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x14ac:dyDescent="0.2"/>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x14ac:dyDescent="0.25">
      <c r="A1" s="232" t="s">
        <v>237</v>
      </c>
      <c r="B1" s="232"/>
      <c r="C1" s="232"/>
      <c r="D1" s="232"/>
      <c r="E1" s="232"/>
      <c r="F1" s="232"/>
      <c r="G1" s="232"/>
      <c r="H1" s="232"/>
      <c r="I1" s="232"/>
      <c r="J1" s="228" t="s">
        <v>201</v>
      </c>
      <c r="K1" s="228"/>
      <c r="L1" s="228"/>
      <c r="M1" s="228"/>
      <c r="N1" s="228"/>
      <c r="O1" s="228"/>
      <c r="P1" s="228"/>
      <c r="Q1" s="228"/>
      <c r="R1" s="228"/>
      <c r="S1" s="228"/>
      <c r="T1" s="228" t="s">
        <v>150</v>
      </c>
      <c r="U1" s="228"/>
      <c r="V1" s="228"/>
      <c r="W1" s="228"/>
      <c r="X1" s="228"/>
      <c r="Y1" s="228"/>
      <c r="Z1" s="228"/>
      <c r="AA1" s="252" t="s">
        <v>216</v>
      </c>
      <c r="AB1" s="253"/>
      <c r="AC1" s="253"/>
      <c r="AD1" s="253"/>
      <c r="AE1" s="253"/>
      <c r="AF1" s="253"/>
      <c r="AG1" s="253"/>
      <c r="AH1" s="253"/>
      <c r="AI1" s="253"/>
      <c r="AJ1" s="253"/>
      <c r="AK1" s="253"/>
      <c r="AL1" s="254"/>
      <c r="AM1" s="39" t="s">
        <v>215</v>
      </c>
    </row>
    <row r="2" spans="1:202" ht="24.75" customHeight="1" x14ac:dyDescent="0.2">
      <c r="A2" s="233"/>
      <c r="B2" s="233"/>
      <c r="C2" s="233"/>
      <c r="D2" s="233"/>
      <c r="E2" s="233"/>
      <c r="F2" s="233"/>
      <c r="G2" s="233"/>
      <c r="H2" s="233"/>
      <c r="I2" s="233"/>
      <c r="J2" s="229"/>
      <c r="K2" s="229"/>
      <c r="L2" s="229"/>
      <c r="M2" s="229"/>
      <c r="N2" s="229"/>
      <c r="O2" s="229"/>
      <c r="P2" s="229"/>
      <c r="Q2" s="229"/>
      <c r="R2" s="229"/>
      <c r="S2" s="229"/>
      <c r="T2" s="229"/>
      <c r="U2" s="229"/>
      <c r="V2" s="229"/>
      <c r="W2" s="229"/>
      <c r="X2" s="229"/>
      <c r="Y2" s="229"/>
      <c r="Z2" s="229"/>
      <c r="AA2" s="255" t="s">
        <v>151</v>
      </c>
      <c r="AB2" s="256"/>
      <c r="AC2" s="256"/>
      <c r="AD2" s="256"/>
      <c r="AE2" s="257"/>
      <c r="AF2" s="258" t="s">
        <v>241</v>
      </c>
      <c r="AG2" s="259"/>
      <c r="AH2" s="259"/>
      <c r="AI2" s="259"/>
      <c r="AJ2" s="259"/>
      <c r="AK2" s="259"/>
      <c r="AL2" s="260"/>
      <c r="AM2" s="249" t="s">
        <v>206</v>
      </c>
    </row>
    <row r="3" spans="1:202" ht="57" customHeight="1" thickBot="1" x14ac:dyDescent="0.25">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250"/>
    </row>
    <row r="4" spans="1:202" s="12" customFormat="1" ht="298.5" customHeight="1" x14ac:dyDescent="0.2">
      <c r="A4" s="221" t="s">
        <v>133</v>
      </c>
      <c r="B4" s="227" t="s">
        <v>132</v>
      </c>
      <c r="C4" s="227"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251" t="s">
        <v>221</v>
      </c>
    </row>
    <row r="5" spans="1:202" s="12" customFormat="1" ht="162" customHeight="1" x14ac:dyDescent="0.2">
      <c r="A5" s="222"/>
      <c r="B5" s="227"/>
      <c r="C5" s="227"/>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251"/>
    </row>
    <row r="6" spans="1:202" s="27" customFormat="1" ht="156.75" customHeight="1" x14ac:dyDescent="0.25">
      <c r="A6" s="222"/>
      <c r="B6" s="227"/>
      <c r="C6" s="227"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251"/>
    </row>
    <row r="7" spans="1:202" s="12" customFormat="1" ht="162" customHeight="1" x14ac:dyDescent="0.2">
      <c r="A7" s="222"/>
      <c r="B7" s="227"/>
      <c r="C7" s="227"/>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251"/>
    </row>
    <row r="8" spans="1:202" s="12" customFormat="1" ht="180" x14ac:dyDescent="0.2">
      <c r="A8" s="222"/>
      <c r="B8" s="227" t="s">
        <v>114</v>
      </c>
      <c r="C8" s="227"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251"/>
    </row>
    <row r="9" spans="1:202" s="12" customFormat="1" ht="186" customHeight="1" x14ac:dyDescent="0.2">
      <c r="A9" s="222"/>
      <c r="B9" s="227"/>
      <c r="C9" s="227"/>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251"/>
    </row>
    <row r="10" spans="1:202" s="12" customFormat="1" ht="172.5" customHeight="1" x14ac:dyDescent="0.2">
      <c r="A10" s="222"/>
      <c r="B10" s="227"/>
      <c r="C10" s="227"/>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251"/>
    </row>
    <row r="11" spans="1:202" s="12" customFormat="1" ht="128.25" customHeight="1" x14ac:dyDescent="0.2">
      <c r="A11" s="222"/>
      <c r="B11" s="227"/>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251"/>
    </row>
    <row r="12" spans="1:202" s="15" customFormat="1" ht="216" customHeight="1" x14ac:dyDescent="0.2">
      <c r="A12" s="222"/>
      <c r="B12" s="227"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251"/>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x14ac:dyDescent="0.2">
      <c r="A13" s="222"/>
      <c r="B13" s="227"/>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251"/>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x14ac:dyDescent="0.2">
      <c r="A14" s="222"/>
      <c r="B14" s="235" t="s">
        <v>85</v>
      </c>
      <c r="C14" s="245"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251"/>
    </row>
    <row r="15" spans="1:202" s="12" customFormat="1" ht="146.25" customHeight="1" x14ac:dyDescent="0.2">
      <c r="A15" s="222"/>
      <c r="B15" s="236"/>
      <c r="C15" s="246"/>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251"/>
    </row>
    <row r="16" spans="1:202" s="12" customFormat="1" ht="173.25" customHeight="1" thickBot="1" x14ac:dyDescent="0.25">
      <c r="A16" s="223"/>
      <c r="B16" s="237"/>
      <c r="C16" s="247"/>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251"/>
    </row>
    <row r="17" spans="1:1653" s="10" customFormat="1" ht="193.5" customHeight="1" thickBot="1" x14ac:dyDescent="0.25">
      <c r="A17" s="241" t="s">
        <v>76</v>
      </c>
      <c r="B17" s="235"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248"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x14ac:dyDescent="0.25">
      <c r="A18" s="241"/>
      <c r="B18" s="236"/>
      <c r="C18" s="235"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248"/>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x14ac:dyDescent="0.25">
      <c r="A19" s="241"/>
      <c r="B19" s="237"/>
      <c r="C19" s="237"/>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248"/>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x14ac:dyDescent="0.25">
      <c r="A20" s="241"/>
      <c r="B20" s="227"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248"/>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x14ac:dyDescent="0.25">
      <c r="A21" s="241"/>
      <c r="B21" s="227"/>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248"/>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x14ac:dyDescent="0.2">
      <c r="A22" s="238" t="s">
        <v>223</v>
      </c>
      <c r="B22" s="227" t="s">
        <v>54</v>
      </c>
      <c r="C22" s="227"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244" t="s">
        <v>222</v>
      </c>
    </row>
    <row r="23" spans="1:1653" ht="231.75" customHeight="1" x14ac:dyDescent="0.2">
      <c r="A23" s="212"/>
      <c r="B23" s="227"/>
      <c r="C23" s="227"/>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244"/>
    </row>
    <row r="24" spans="1:1653" ht="200.25" customHeight="1" x14ac:dyDescent="0.2">
      <c r="A24" s="212"/>
      <c r="B24" s="235"/>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244"/>
    </row>
    <row r="25" spans="1:1653" ht="105" x14ac:dyDescent="0.2">
      <c r="A25" s="206"/>
      <c r="B25" s="227" t="s">
        <v>36</v>
      </c>
      <c r="C25" s="227"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244"/>
    </row>
    <row r="26" spans="1:1653" ht="238.5" customHeight="1" x14ac:dyDescent="0.2">
      <c r="A26" s="212"/>
      <c r="B26" s="237"/>
      <c r="C26" s="237"/>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244"/>
    </row>
    <row r="27" spans="1:1653" ht="195.75" thickBot="1" x14ac:dyDescent="0.25">
      <c r="A27" s="239"/>
      <c r="B27" s="227"/>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244"/>
    </row>
    <row r="28" spans="1:1653" ht="135" customHeight="1" x14ac:dyDescent="0.2">
      <c r="A28" s="238" t="s">
        <v>25</v>
      </c>
      <c r="B28" s="227"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243" t="s">
        <v>244</v>
      </c>
    </row>
    <row r="29" spans="1:1653" ht="105" x14ac:dyDescent="0.2">
      <c r="A29" s="212"/>
      <c r="B29" s="227"/>
      <c r="C29" s="227"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243"/>
    </row>
    <row r="30" spans="1:1653" ht="105" x14ac:dyDescent="0.2">
      <c r="A30" s="212"/>
      <c r="B30" s="227"/>
      <c r="C30" s="227"/>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243"/>
    </row>
    <row r="31" spans="1:1653" ht="105" x14ac:dyDescent="0.2">
      <c r="A31" s="212"/>
      <c r="B31" s="227"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243"/>
    </row>
    <row r="32" spans="1:1653" ht="105" x14ac:dyDescent="0.2">
      <c r="A32" s="212"/>
      <c r="B32" s="227"/>
      <c r="C32" s="227"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243"/>
    </row>
    <row r="33" spans="1:40" ht="145.5" customHeight="1" x14ac:dyDescent="0.2">
      <c r="A33" s="212"/>
      <c r="B33" s="227"/>
      <c r="C33" s="227"/>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243"/>
    </row>
    <row r="34" spans="1:40" ht="63.75" customHeight="1" thickBot="1" x14ac:dyDescent="0.25">
      <c r="A34" s="239"/>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243"/>
    </row>
    <row r="35" spans="1:40" x14ac:dyDescent="0.2">
      <c r="AD35" s="12"/>
      <c r="AM35" s="37">
        <f t="shared" si="1"/>
        <v>0</v>
      </c>
    </row>
  </sheetData>
  <autoFilter ref="A3:BKO35" xr:uid="{00000000-0009-0000-0000-000001000000}"/>
  <mergeCells count="34">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 ref="C14:C16"/>
    <mergeCell ref="A17:A21"/>
    <mergeCell ref="B17:B19"/>
    <mergeCell ref="AN17:AN21"/>
    <mergeCell ref="C18:C19"/>
    <mergeCell ref="B20:B21"/>
    <mergeCell ref="A22:A27"/>
    <mergeCell ref="B22:B24"/>
    <mergeCell ref="C22:C23"/>
    <mergeCell ref="AN22:AN27"/>
    <mergeCell ref="B25:B27"/>
    <mergeCell ref="C25:C26"/>
    <mergeCell ref="A28:A34"/>
    <mergeCell ref="B28:B30"/>
    <mergeCell ref="AN28:AN34"/>
    <mergeCell ref="C29:C30"/>
    <mergeCell ref="B31:B33"/>
    <mergeCell ref="C32:C33"/>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mireya salazar</cp:lastModifiedBy>
  <cp:lastPrinted>2023-02-01T13:24:33Z</cp:lastPrinted>
  <dcterms:created xsi:type="dcterms:W3CDTF">2022-03-03T14:50:50Z</dcterms:created>
  <dcterms:modified xsi:type="dcterms:W3CDTF">2024-05-09T14:34:33Z</dcterms:modified>
</cp:coreProperties>
</file>