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E78A3F73-DF50-41F7-A7A6-F0704165C41C}" xr6:coauthVersionLast="47" xr6:coauthVersionMax="47" xr10:uidLastSave="{00000000-0000-0000-0000-000000000000}"/>
  <bookViews>
    <workbookView xWindow="20370" yWindow="-120" windowWidth="20730" windowHeight="11160" xr2:uid="{00000000-000D-0000-FFFF-FFFF00000000}"/>
  </bookViews>
  <sheets>
    <sheet name="SEGUIMIENTO" sheetId="2" r:id="rId1"/>
    <sheet name="SEGUIMIENTO (2)" sheetId="5" state="hidden" r:id="rId2"/>
  </sheets>
  <definedNames>
    <definedName name="_xlnm._FilterDatabase" localSheetId="0" hidden="1">SEGUIMIENTO!$A$3:$BLJ$34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1" i="2" l="1"/>
  <c r="BI18" i="2" l="1"/>
  <c r="BJ18" i="2" s="1"/>
  <c r="BJ17" i="2"/>
  <c r="BJ15" i="2"/>
  <c r="BC15" i="2"/>
  <c r="BI14" i="2"/>
  <c r="BJ14" i="2" s="1"/>
  <c r="BJ34" i="2"/>
  <c r="BF5" i="2"/>
  <c r="BE8" i="2"/>
  <c r="BF8" i="2" s="1"/>
  <c r="BJ22" i="2" l="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BJ33" i="2"/>
  <c r="BJ4" i="2" l="1"/>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BJ13" i="2"/>
  <c r="BJ20" i="2"/>
  <c r="BJ24" i="2"/>
  <c r="BJ6" i="2" l="1"/>
  <c r="AO5" i="2" l="1"/>
  <c r="AO6" i="2"/>
  <c r="AO7" i="2"/>
  <c r="AR6" i="2" l="1"/>
  <c r="BJ23"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BJ9" i="2" l="1"/>
  <c r="BJ21" i="2"/>
  <c r="BJ25" i="2"/>
  <c r="BJ30" i="2"/>
  <c r="BJ32" i="2"/>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<sst xmlns="http://schemas.openxmlformats.org/spreadsheetml/2006/main" count="947" uniqueCount="392">
  <si>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</si>
  <si>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</si>
  <si>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</si>
  <si>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</si>
  <si>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</si>
  <si>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</si>
  <si>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</si>
  <si>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</si>
  <si>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</si>
  <si>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</si>
  <si>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</si>
  <si>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</si>
  <si>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</si>
  <si>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</si>
  <si>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</si>
  <si>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</si>
  <si>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</si>
  <si>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</si>
  <si>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</si>
  <si>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</si>
  <si>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</si>
  <si>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</si>
  <si>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</si>
  <si>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</si>
  <si>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</si>
  <si>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</si>
  <si>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</si>
  <si>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</si>
  <si>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</si>
  <si>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</si>
  <si>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</si>
  <si>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</si>
  <si>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</si>
  <si>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</si>
  <si>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</si>
  <si>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</si>
  <si>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</si>
  <si>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</si>
  <si>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</si>
  <si>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</si>
  <si>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</si>
  <si>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</si>
  <si>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</si>
  <si>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</si>
  <si>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</si>
  <si>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</si>
  <si>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</si>
  <si>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</si>
  <si>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</si>
  <si>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</si>
  <si>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</si>
  <si>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</si>
  <si>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</si>
  <si>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</si>
  <si>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</si>
  <si>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</si>
  <si>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</si>
  <si>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</si>
  <si>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</si>
  <si>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</si>
  <si>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</si>
  <si>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</si>
  <si>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</si>
  <si>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</si>
  <si>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</si>
  <si>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</si>
  <si>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</si>
  <si>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</si>
  <si>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</si>
  <si>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</si>
  <si>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</si>
  <si>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</si>
  <si>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</si>
  <si>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</si>
  <si>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</si>
  <si>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</si>
  <si>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</si>
  <si>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</si>
  <si>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</si>
  <si>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</si>
  <si>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</si>
  <si>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</si>
  <si>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</si>
  <si>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</si>
  <si>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</si>
  <si>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</si>
  <si>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</si>
  <si>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</si>
  <si>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</si>
  <si>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</si>
  <si>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</si>
  <si>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</si>
  <si>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</si>
  <si>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</si>
  <si>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</si>
  <si>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</si>
  <si>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</si>
  <si>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</si>
  <si>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</si>
  <si>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</si>
  <si>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</si>
  <si>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</si>
  <si>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</si>
  <si>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</si>
  <si>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</si>
  <si>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</si>
  <si>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</si>
  <si>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</si>
  <si>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</si>
  <si>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</si>
  <si>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</si>
  <si>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</si>
  <si>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</si>
  <si>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</si>
  <si>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</si>
  <si>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</si>
  <si>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</si>
  <si>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</si>
  <si>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</si>
  <si>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</si>
  <si>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</si>
  <si>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</si>
  <si>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</si>
  <si>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</si>
  <si>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</si>
  <si>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</si>
  <si>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</si>
  <si>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</si>
  <si>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</si>
  <si>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</si>
  <si>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</si>
  <si>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</si>
  <si>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</si>
  <si>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</si>
  <si>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</si>
  <si>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</si>
  <si>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</si>
  <si>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</si>
  <si>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</si>
  <si>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</si>
  <si>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</si>
  <si>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</si>
  <si>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</si>
  <si>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</si>
  <si>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</si>
  <si>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</si>
  <si>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</si>
  <si>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</si>
  <si>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</si>
  <si>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</si>
  <si>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</si>
  <si>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</si>
  <si>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</si>
  <si>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</si>
  <si>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</si>
  <si>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</si>
  <si>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</si>
  <si>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</si>
  <si>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</si>
  <si>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</si>
  <si>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</si>
  <si>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</si>
  <si>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</si>
  <si>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</si>
  <si>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</si>
  <si>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</si>
  <si>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</si>
  <si>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</si>
  <si>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</si>
  <si>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</si>
  <si>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</si>
  <si>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</si>
  <si>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</si>
  <si>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</si>
  <si>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</si>
  <si>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</si>
  <si>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</si>
  <si>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</si>
  <si>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</si>
  <si>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</si>
  <si>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</si>
  <si>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</si>
  <si>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</si>
  <si>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</si>
  <si>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</si>
  <si>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</si>
  <si>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</si>
  <si>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</si>
  <si>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</si>
  <si>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</si>
  <si>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</si>
  <si>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</si>
  <si>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</si>
  <si>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</si>
  <si>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</si>
  <si>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</si>
  <si>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</si>
  <si>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</si>
  <si>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</si>
  <si>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</si>
  <si>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</si>
  <si>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</si>
  <si>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</si>
  <si>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</si>
  <si>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</si>
  <si>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</si>
  <si>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</si>
  <si>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</si>
  <si>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</si>
  <si>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</si>
  <si>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</si>
  <si>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</si>
  <si>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</si>
  <si>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</si>
  <si>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</si>
  <si>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</si>
  <si>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</si>
  <si>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</si>
  <si>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</si>
  <si>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</si>
  <si>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</si>
  <si>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</si>
  <si>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</si>
  <si>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</si>
  <si>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</si>
  <si>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</si>
  <si>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</si>
  <si>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</si>
  <si>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</si>
  <si>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</si>
  <si>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</si>
  <si>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</si>
  <si>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</si>
  <si>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</si>
  <si>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</si>
  <si>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</si>
  <si>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</si>
  <si>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</si>
  <si>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</si>
  <si>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</si>
  <si>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</si>
  <si>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</si>
  <si>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</si>
  <si>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</si>
  <si>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</si>
  <si>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</si>
  <si>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</si>
  <si>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</si>
  <si>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</si>
  <si>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</si>
  <si>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1.2.1.3 comunidad educativa de las instituciones educativas de los 11 municipios nocertificados del Departamento del Quindío, capacitada cada año en inclusión educativa con enfoque diferencial y de interseccionalidad. </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</si>
  <si>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</si>
  <si>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</si>
  <si>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</si>
  <si>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</si>
  <si>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</si>
  <si>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</si>
  <si>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</si>
  <si>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</si>
  <si>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</si>
  <si>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</si>
  <si>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</si>
  <si>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</si>
  <si>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</si>
  <si>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</si>
  <si>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</si>
  <si>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</si>
  <si>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</si>
  <si>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</si>
  <si>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</si>
  <si>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</si>
  <si>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</si>
  <si>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</si>
  <si>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</si>
  <si>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 xml:space="preserve">La secretaria de Cultura no ha adenatado acciones para   crear e implementar una esrategia de estimulos a talentos y/o expresiones artisticas y culturales NARP en el departamento del Quindío.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</si>
  <si>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</si>
  <si>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</si>
  <si>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 Para el periodo reportado 2023 , Indeportes, realizo  gestiones de articualaciión  con la Secretaría de Familia  e   intergrantes de la Consultiva Departamental NARP, con la finalidad de  proporcionar  la oferta institucional oreintada a la promoción de  habitos saludables, la ludica  y el usos adecuado del tiempo libre de la población NARP , Y  disponibilidad de intervención.</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</si>
  <si>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</si>
  <si>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</si>
  <si>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</si>
  <si>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</si>
  <si>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 En el 2022, la Secretaria de Agricultura realizo la sigueinte acción : A través del convenio de tasa subsidiada con el Banco Agrario, se realizo en la consultiva departamental la socialización sobre los programas que se ofrecen a las comunidades NARP. </t>
  </si>
  <si>
    <t xml:space="preserve">Durante el periodo reportado no  adelantaron  acciones en cumplimidento al indicador.  </t>
  </si>
  <si>
    <t xml:space="preserve">Para el  periodo reportado no se han adelantado acciones en  el cumplimiento del indicador. </t>
  </si>
  <si>
    <t xml:space="preserve">En los periodos 2021,2022 y 2023, Desde la Secretaria de Familia, se han realizado los seguimientos a la Política Pública NARP.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</si>
  <si>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</si>
  <si>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</si>
  <si>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</si>
  <si>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</si>
  <si>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</si>
  <si>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</si>
  <si>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</si>
  <si>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</si>
  <si>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</si>
  <si>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</si>
  <si>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</si>
  <si>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</si>
  <si>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</si>
  <si>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</si>
  <si>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</si>
  <si>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</si>
  <si>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</si>
  <si>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</si>
  <si>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</si>
  <si>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</si>
  <si>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</si>
  <si>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</si>
  <si>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</si>
  <si>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</si>
  <si>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</si>
  <si>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</si>
  <si>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</si>
  <si>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</si>
  <si>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</si>
  <si>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</si>
  <si>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</si>
  <si>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</si>
  <si>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</si>
  <si>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</si>
  <si>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</si>
  <si>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</si>
  <si>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</si>
  <si>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</si>
  <si>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</si>
  <si>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</si>
  <si>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</si>
  <si>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</si>
  <si>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</si>
  <si>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</si>
  <si>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</si>
  <si>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</si>
  <si>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</si>
  <si>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</si>
  <si>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</si>
  <si>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</si>
  <si>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</si>
  <si>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</si>
  <si>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</si>
  <si>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</si>
  <si>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</si>
  <si>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</si>
  <si>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</si>
  <si>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</si>
  <si>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</si>
  <si>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</si>
  <si>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</si>
  <si>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</si>
  <si>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</si>
  <si>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</si>
  <si>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</si>
  <si>
    <t xml:space="preserve">
Para el periodo 2023, la Secretaría de Cultura elaboró  el formato para realizar el diagnostico identitario cultural de la población NARP, se pasara  para la revisión, sugerencias  y aprobación de la consultiva.
</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</si>
  <si>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</si>
  <si>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</si>
  <si>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</si>
  <si>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</si>
  <si>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</si>
  <si>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Para la vigencia 2023,  Indeportes reportan que los  12 municipios  dispusieron de oferta deportiva inclusiva, mediante las escuelas de formación deportiva en la cual  se atendieron a 7 personas de la población NARP en el deporte de altos logros.</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</si>
  <si>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</si>
  <si>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</si>
  <si>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</si>
  <si>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</si>
  <si>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</si>
  <si>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</si>
  <si>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</si>
  <si>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</si>
  <si>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</si>
  <si>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</si>
  <si>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</si>
  <si>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</si>
  <si>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</si>
  <si>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</si>
  <si>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</si>
  <si>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</si>
  <si>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</si>
  <si>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</si>
  <si>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</si>
  <si>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</si>
  <si>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</si>
  <si>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</si>
  <si>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</si>
  <si>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</si>
  <si>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</si>
  <si>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</si>
  <si>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</si>
  <si>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Secfretaria de Familia  realiza  seguimiento Trimestral a la Política Pública para las Comunidades Negras, Afrocolombianas, Raizales y Palenqueras residentes en el Departamento del Quindío.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</si>
  <si>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NARD presente proyectos </t>
    </r>
  </si>
  <si>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</si>
  <si>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t>
    </r>
  </si>
  <si>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</si>
  <si>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</si>
  <si>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Según el Plan Decenal el l indicador esta programado a partir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</si>
</sst>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 numFmtId="171" formatCode="_-&quot;$&quot;\ * #,##0_-;\-&quot;$&quot;\ * #,##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s>
  <cellStyleXfs count="9">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8">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69"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0"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3" fillId="0" borderId="0" xfId="1" applyNumberFormat="1" applyFont="1"/>
    <xf numFmtId="167"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9" fillId="2" borderId="10" xfId="0" applyFont="1" applyFill="1" applyBorder="1" applyAlignment="1">
      <alignment horizontal="justify" vertical="center" wrapText="1"/>
    </xf>
    <xf numFmtId="0" fontId="18"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0" fontId="0" fillId="0" borderId="1" xfId="2" applyNumberFormat="1" applyFont="1" applyFill="1" applyBorder="1" applyAlignment="1">
      <alignment vertical="center"/>
    </xf>
    <xf numFmtId="170" fontId="20" fillId="0" borderId="1" xfId="0" applyNumberFormat="1" applyFont="1" applyBorder="1" applyAlignment="1">
      <alignment horizontal="center" vertical="center" wrapText="1"/>
    </xf>
    <xf numFmtId="171" fontId="3" fillId="0" borderId="1" xfId="8" applyNumberFormat="1" applyFont="1" applyBorder="1" applyAlignment="1">
      <alignment vertical="center"/>
    </xf>
    <xf numFmtId="171"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0"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0"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0"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7"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2"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4" borderId="1"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cellXfs>
  <cellStyles count="9">
    <cellStyle name="KPT04_Main" xfId="4" xr:uid="{00000000-0005-0000-0000-000000000000}"/>
    <cellStyle name="Millares" xfId="1" builtinId="3"/>
    <cellStyle name="Millares 2" xfId="6" xr:uid="{00000000-0005-0000-0000-000002000000}"/>
    <cellStyle name="Millares 3" xfId="7" xr:uid="{00000000-0005-0000-0000-000003000000}"/>
    <cellStyle name="Moneda" xfId="2" builtinId="4"/>
    <cellStyle name="Moneda 2" xfId="5" xr:uid="{00000000-0005-0000-0000-000005000000}"/>
    <cellStyle name="Moneda 3" xfId="8" xr:uid="{00000000-0005-0000-0000-000006000000}"/>
    <cellStyle name="Normal" xfId="0" builtinId="0"/>
    <cellStyle name="Porcentaje" xfId="3" builtinId="5"/>
  </cellStyles>
  <dxfs count="5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ont>
        <color auto="1"/>
      </font>
      <fill>
        <patternFill>
          <bgColor rgb="FFFF0000"/>
        </patternFill>
      </fill>
    </dxf>
    <dxf>
      <fill>
        <patternFill>
          <bgColor rgb="FFFFC00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J175"/>
  <sheetViews>
    <sheetView tabSelected="1" zoomScale="60" zoomScaleNormal="60" zoomScaleSheetLayoutView="90" workbookViewId="0">
      <pane xSplit="8280" ySplit="1740" topLeftCell="BA4" activePane="bottomRight"/>
      <selection activeCell="D3" sqref="D1:E1048576"/>
      <selection pane="topRight" activeCell="J1" sqref="J1"/>
      <selection pane="bottomLeft" activeCell="E4" sqref="E4:E34"/>
      <selection pane="bottomRight" activeCell="BE4" sqref="BE4"/>
    </sheetView>
  </sheetViews>
  <sheetFormatPr baseColWidth="10" defaultColWidth="11.42578125" defaultRowHeight="15" x14ac:dyDescent="0.2"/>
  <cols>
    <col min="1" max="1" width="12.42578125" style="3" customWidth="1"/>
    <col min="2" max="2" width="14.5703125" style="3" customWidth="1"/>
    <col min="3" max="3" width="15.5703125" style="183" customWidth="1"/>
    <col min="4" max="4" width="21.7109375" style="183" customWidth="1"/>
    <col min="5" max="5" width="21.42578125" style="183" customWidth="1"/>
    <col min="6" max="6" width="8.85546875" style="4" customWidth="1"/>
    <col min="7" max="7" width="10.5703125" style="3" customWidth="1"/>
    <col min="8" max="8" width="9.42578125" style="3" customWidth="1"/>
    <col min="9" max="9" width="11.42578125"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31.7109375" style="1" customWidth="1"/>
    <col min="27" max="27" width="22.85546875" style="1" customWidth="1"/>
    <col min="28" max="28" width="33" style="2" customWidth="1"/>
    <col min="29" max="29" width="31.5703125" style="2" customWidth="1"/>
    <col min="30" max="30" width="27" style="1" customWidth="1"/>
    <col min="31" max="31" width="89.140625" style="1" customWidth="1"/>
    <col min="32" max="32" width="25.85546875" style="1" customWidth="1"/>
    <col min="33" max="33" width="11.85546875" style="1" customWidth="1"/>
    <col min="34" max="34" width="13" style="1" customWidth="1"/>
    <col min="35" max="35" width="20.85546875" style="1" customWidth="1"/>
    <col min="36" max="36" width="28.140625" style="1" customWidth="1"/>
    <col min="37" max="37" width="11.7109375" style="1" customWidth="1"/>
    <col min="38" max="38" width="53" style="1" customWidth="1"/>
    <col min="39" max="39" width="8.140625" style="1" hidden="1" customWidth="1"/>
    <col min="40" max="40" width="9.5703125" style="1" hidden="1" customWidth="1"/>
    <col min="41" max="41" width="11.7109375" style="1" hidden="1" customWidth="1"/>
    <col min="42" max="42" width="25.140625" style="1" hidden="1" customWidth="1"/>
    <col min="43" max="43" width="20.42578125" style="1" hidden="1" customWidth="1"/>
    <col min="44" max="44" width="11.7109375" style="1" hidden="1" customWidth="1"/>
    <col min="45" max="45" width="68.140625" style="1" hidden="1" customWidth="1"/>
    <col min="46" max="46" width="8" style="1" hidden="1" customWidth="1"/>
    <col min="47" max="48" width="9.140625" style="1" hidden="1" customWidth="1"/>
    <col min="49" max="49" width="21.7109375" style="1" hidden="1" customWidth="1"/>
    <col min="50" max="50" width="18.42578125" style="1" hidden="1" customWidth="1"/>
    <col min="51" max="51" width="11.28515625" style="1" hidden="1" customWidth="1"/>
    <col min="52" max="52" width="55.85546875" style="1" hidden="1" customWidth="1"/>
    <col min="53" max="53" width="12" style="1" customWidth="1"/>
    <col min="54" max="54" width="12.28515625" style="1" customWidth="1"/>
    <col min="55" max="55" width="12.85546875" style="1" customWidth="1"/>
    <col min="56" max="56" width="23.7109375" style="1" customWidth="1"/>
    <col min="57" max="57" width="22" style="1" customWidth="1"/>
    <col min="58" max="58" width="12.85546875" style="1" customWidth="1"/>
    <col min="59" max="59" width="61.5703125" style="132" customWidth="1"/>
    <col min="60" max="60" width="13.140625" style="1" customWidth="1"/>
    <col min="61" max="61" width="11.7109375" style="1" customWidth="1"/>
    <col min="62" max="62" width="13.5703125" style="1" customWidth="1"/>
    <col min="63" max="63" width="63.5703125" style="133" customWidth="1"/>
    <col min="64" max="64" width="20.42578125" style="1" customWidth="1"/>
    <col min="65" max="94" width="11.42578125" style="1" hidden="1" customWidth="1"/>
    <col min="95" max="16384" width="11.42578125" style="1"/>
  </cols>
  <sheetData>
    <row r="1" spans="1:223" ht="16.5" thickBot="1" x14ac:dyDescent="0.25">
      <c r="A1" s="231" t="s">
        <v>237</v>
      </c>
      <c r="B1" s="231"/>
      <c r="C1" s="231"/>
      <c r="D1" s="231"/>
      <c r="E1" s="231"/>
      <c r="F1" s="231"/>
      <c r="G1" s="231"/>
      <c r="H1" s="231"/>
      <c r="I1" s="231"/>
      <c r="J1" s="227" t="s">
        <v>201</v>
      </c>
      <c r="K1" s="227"/>
      <c r="L1" s="227"/>
      <c r="M1" s="227"/>
      <c r="N1" s="227"/>
      <c r="O1" s="227"/>
      <c r="P1" s="227"/>
      <c r="Q1" s="227"/>
      <c r="R1" s="227"/>
      <c r="S1" s="227"/>
      <c r="T1" s="229" t="s">
        <v>150</v>
      </c>
      <c r="U1" s="229"/>
      <c r="V1" s="229"/>
      <c r="W1" s="229"/>
      <c r="X1" s="229"/>
      <c r="Y1" s="229"/>
      <c r="Z1" s="229"/>
      <c r="AA1" s="206" t="s">
        <v>216</v>
      </c>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131"/>
    </row>
    <row r="2" spans="1:223" ht="19.5" thickBot="1" x14ac:dyDescent="0.25">
      <c r="A2" s="232"/>
      <c r="B2" s="232"/>
      <c r="C2" s="232"/>
      <c r="D2" s="232"/>
      <c r="E2" s="232"/>
      <c r="F2" s="232"/>
      <c r="G2" s="232"/>
      <c r="H2" s="232"/>
      <c r="I2" s="232"/>
      <c r="J2" s="228"/>
      <c r="K2" s="228"/>
      <c r="L2" s="228"/>
      <c r="M2" s="228"/>
      <c r="N2" s="228"/>
      <c r="O2" s="228"/>
      <c r="P2" s="228"/>
      <c r="Q2" s="228"/>
      <c r="R2" s="228"/>
      <c r="S2" s="228"/>
      <c r="T2" s="230"/>
      <c r="U2" s="230"/>
      <c r="V2" s="230"/>
      <c r="W2" s="230"/>
      <c r="X2" s="230"/>
      <c r="Y2" s="230"/>
      <c r="Z2" s="230"/>
      <c r="AA2" s="224" t="s">
        <v>151</v>
      </c>
      <c r="AB2" s="225"/>
      <c r="AC2" s="225"/>
      <c r="AD2" s="225"/>
      <c r="AE2" s="226"/>
      <c r="AF2" s="217" t="s">
        <v>258</v>
      </c>
      <c r="AG2" s="218"/>
      <c r="AH2" s="218"/>
      <c r="AI2" s="218"/>
      <c r="AJ2" s="218"/>
      <c r="AK2" s="218"/>
      <c r="AL2" s="219"/>
      <c r="AM2" s="236" t="s">
        <v>259</v>
      </c>
      <c r="AN2" s="237"/>
      <c r="AO2" s="237"/>
      <c r="AP2" s="237"/>
      <c r="AQ2" s="237"/>
      <c r="AR2" s="237"/>
      <c r="AS2" s="237"/>
      <c r="AT2" s="238" t="s">
        <v>304</v>
      </c>
      <c r="AU2" s="238"/>
      <c r="AV2" s="238"/>
      <c r="AW2" s="238"/>
      <c r="AX2" s="238"/>
      <c r="AY2" s="238"/>
      <c r="AZ2" s="238"/>
      <c r="BA2" s="239" t="s">
        <v>349</v>
      </c>
      <c r="BB2" s="239"/>
      <c r="BC2" s="239"/>
      <c r="BD2" s="239"/>
      <c r="BE2" s="239"/>
      <c r="BF2" s="239"/>
      <c r="BG2" s="239"/>
      <c r="BH2" s="220" t="s">
        <v>260</v>
      </c>
      <c r="BI2" s="220"/>
      <c r="BJ2" s="220"/>
      <c r="BK2" s="220"/>
    </row>
    <row r="3" spans="1:223" ht="93.75" customHeight="1" thickBot="1" x14ac:dyDescent="0.25">
      <c r="A3" s="21" t="s">
        <v>149</v>
      </c>
      <c r="B3" s="20" t="s">
        <v>148</v>
      </c>
      <c r="C3" s="179" t="s">
        <v>147</v>
      </c>
      <c r="D3" s="179" t="s">
        <v>146</v>
      </c>
      <c r="E3" s="179"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0" t="s">
        <v>141</v>
      </c>
      <c r="U3" s="190" t="s">
        <v>140</v>
      </c>
      <c r="V3" s="190" t="s">
        <v>139</v>
      </c>
      <c r="W3" s="190" t="s">
        <v>138</v>
      </c>
      <c r="X3" s="190" t="s">
        <v>137</v>
      </c>
      <c r="Y3" s="190" t="s">
        <v>136</v>
      </c>
      <c r="Z3" s="190" t="s">
        <v>135</v>
      </c>
      <c r="AA3" s="191" t="s">
        <v>152</v>
      </c>
      <c r="AB3" s="191" t="s">
        <v>153</v>
      </c>
      <c r="AC3" s="191" t="s">
        <v>134</v>
      </c>
      <c r="AD3" s="178" t="s">
        <v>156</v>
      </c>
      <c r="AE3" s="178" t="s">
        <v>155</v>
      </c>
      <c r="AF3" s="178" t="s">
        <v>218</v>
      </c>
      <c r="AG3" s="178" t="s">
        <v>219</v>
      </c>
      <c r="AH3" s="178" t="s">
        <v>220</v>
      </c>
      <c r="AI3" s="191" t="s">
        <v>153</v>
      </c>
      <c r="AJ3" s="191" t="s">
        <v>134</v>
      </c>
      <c r="AK3" s="178" t="s">
        <v>154</v>
      </c>
      <c r="AL3" s="192" t="s">
        <v>155</v>
      </c>
      <c r="AM3" s="20" t="s">
        <v>218</v>
      </c>
      <c r="AN3" s="20" t="s">
        <v>219</v>
      </c>
      <c r="AO3" s="20" t="s">
        <v>316</v>
      </c>
      <c r="AP3" s="100" t="s">
        <v>153</v>
      </c>
      <c r="AQ3" s="100" t="s">
        <v>134</v>
      </c>
      <c r="AR3" s="20" t="s">
        <v>154</v>
      </c>
      <c r="AS3" s="101" t="s">
        <v>155</v>
      </c>
      <c r="AT3" s="145" t="s">
        <v>306</v>
      </c>
      <c r="AU3" s="145" t="s">
        <v>307</v>
      </c>
      <c r="AV3" s="145" t="s">
        <v>316</v>
      </c>
      <c r="AW3" s="145" t="s">
        <v>305</v>
      </c>
      <c r="AX3" s="145" t="s">
        <v>134</v>
      </c>
      <c r="AY3" s="145" t="s">
        <v>154</v>
      </c>
      <c r="AZ3" s="145" t="s">
        <v>155</v>
      </c>
      <c r="BA3" s="166" t="s">
        <v>306</v>
      </c>
      <c r="BB3" s="166" t="s">
        <v>307</v>
      </c>
      <c r="BC3" s="166" t="s">
        <v>316</v>
      </c>
      <c r="BD3" s="166" t="s">
        <v>305</v>
      </c>
      <c r="BE3" s="166" t="s">
        <v>134</v>
      </c>
      <c r="BF3" s="166" t="s">
        <v>154</v>
      </c>
      <c r="BG3" s="193" t="s">
        <v>155</v>
      </c>
      <c r="BH3" s="119" t="s">
        <v>261</v>
      </c>
      <c r="BI3" s="119" t="s">
        <v>262</v>
      </c>
      <c r="BJ3" s="127" t="s">
        <v>263</v>
      </c>
      <c r="BK3" s="189" t="s">
        <v>270</v>
      </c>
    </row>
    <row r="4" spans="1:223" s="12" customFormat="1" ht="201" customHeight="1" x14ac:dyDescent="0.2">
      <c r="A4" s="221" t="s">
        <v>133</v>
      </c>
      <c r="B4" s="201" t="s">
        <v>132</v>
      </c>
      <c r="C4" s="203" t="s">
        <v>131</v>
      </c>
      <c r="D4" s="55" t="s">
        <v>130</v>
      </c>
      <c r="E4" s="55" t="s">
        <v>129</v>
      </c>
      <c r="F4" s="144">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251</v>
      </c>
      <c r="AM4" s="87">
        <v>1</v>
      </c>
      <c r="AN4" s="87" t="s">
        <v>271</v>
      </c>
      <c r="AO4" s="92">
        <v>0.1</v>
      </c>
      <c r="AP4" s="128">
        <v>0</v>
      </c>
      <c r="AQ4" s="128">
        <v>0</v>
      </c>
      <c r="AR4" s="37">
        <v>0</v>
      </c>
      <c r="AS4" s="55" t="s">
        <v>272</v>
      </c>
      <c r="AT4" s="55">
        <v>1</v>
      </c>
      <c r="AU4" s="55">
        <v>0.1</v>
      </c>
      <c r="AV4" s="92">
        <f>+AU4/AT4</f>
        <v>0.1</v>
      </c>
      <c r="AW4" s="55">
        <v>0</v>
      </c>
      <c r="AX4" s="55">
        <v>0</v>
      </c>
      <c r="AY4" s="92">
        <v>0</v>
      </c>
      <c r="AZ4" s="55" t="s">
        <v>313</v>
      </c>
      <c r="BA4" s="55">
        <v>1</v>
      </c>
      <c r="BB4" s="55">
        <v>0.1</v>
      </c>
      <c r="BC4" s="92">
        <f>+BB4/BA4</f>
        <v>0.1</v>
      </c>
      <c r="BD4" s="31">
        <v>4000000</v>
      </c>
      <c r="BE4" s="31">
        <v>4000000</v>
      </c>
      <c r="BF4" s="92">
        <v>1</v>
      </c>
      <c r="BG4" s="154" t="s">
        <v>365</v>
      </c>
      <c r="BH4" s="87">
        <v>1</v>
      </c>
      <c r="BI4" s="121">
        <v>0.1</v>
      </c>
      <c r="BJ4" s="104">
        <f>+BI4/BH4</f>
        <v>0.1</v>
      </c>
      <c r="BK4" s="171" t="s">
        <v>351</v>
      </c>
      <c r="BL4" s="233" t="s">
        <v>133</v>
      </c>
    </row>
    <row r="5" spans="1:223" s="12" customFormat="1" ht="405" x14ac:dyDescent="0.2">
      <c r="A5" s="222"/>
      <c r="B5" s="201"/>
      <c r="C5" s="203"/>
      <c r="D5" s="55" t="s">
        <v>126</v>
      </c>
      <c r="E5" s="55" t="s">
        <v>125</v>
      </c>
      <c r="F5" s="22">
        <v>1</v>
      </c>
      <c r="G5" s="22">
        <v>6</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253</v>
      </c>
      <c r="AM5" s="87">
        <v>1</v>
      </c>
      <c r="AN5" s="87">
        <v>0.1</v>
      </c>
      <c r="AO5" s="37">
        <f>+AN5/AM5</f>
        <v>0.1</v>
      </c>
      <c r="AP5" s="107">
        <v>0</v>
      </c>
      <c r="AQ5" s="107">
        <v>0</v>
      </c>
      <c r="AR5" s="37">
        <v>0</v>
      </c>
      <c r="AS5" s="55" t="s">
        <v>318</v>
      </c>
      <c r="AT5" s="55">
        <v>1</v>
      </c>
      <c r="AU5" s="55">
        <v>0.1</v>
      </c>
      <c r="AV5" s="92">
        <f t="shared" ref="AV5:AV34" si="0">+AU5/AT5</f>
        <v>0.1</v>
      </c>
      <c r="AW5" s="55">
        <v>0</v>
      </c>
      <c r="AX5" s="55">
        <v>0</v>
      </c>
      <c r="AY5" s="92">
        <v>0</v>
      </c>
      <c r="AZ5" s="55" t="s">
        <v>317</v>
      </c>
      <c r="BA5" s="55">
        <v>1</v>
      </c>
      <c r="BB5" s="55" t="s">
        <v>271</v>
      </c>
      <c r="BC5" s="92">
        <v>0.1</v>
      </c>
      <c r="BD5" s="73">
        <v>1516035846</v>
      </c>
      <c r="BE5" s="170">
        <v>47229551</v>
      </c>
      <c r="BF5" s="92">
        <f>BE5/BD5</f>
        <v>3.115332076389439E-2</v>
      </c>
      <c r="BG5" s="55" t="s">
        <v>366</v>
      </c>
      <c r="BH5" s="87">
        <v>1</v>
      </c>
      <c r="BI5" s="121" t="s">
        <v>271</v>
      </c>
      <c r="BJ5" s="102">
        <v>0.1</v>
      </c>
      <c r="BK5" s="134" t="s">
        <v>318</v>
      </c>
      <c r="BL5" s="233"/>
    </row>
    <row r="6" spans="1:223" s="27" customFormat="1" ht="409.5" x14ac:dyDescent="0.25">
      <c r="A6" s="222"/>
      <c r="B6" s="201"/>
      <c r="C6" s="203"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251</v>
      </c>
      <c r="AM6" s="87">
        <v>1</v>
      </c>
      <c r="AN6" s="87">
        <v>0</v>
      </c>
      <c r="AO6" s="37">
        <f>+AN6/AM6</f>
        <v>0</v>
      </c>
      <c r="AP6" s="117">
        <v>3800000</v>
      </c>
      <c r="AQ6" s="117">
        <v>3800000</v>
      </c>
      <c r="AR6" s="37">
        <f>+AQ6/AP6</f>
        <v>1</v>
      </c>
      <c r="AS6" s="55" t="s">
        <v>342</v>
      </c>
      <c r="AT6" s="55">
        <v>1</v>
      </c>
      <c r="AU6" s="55">
        <v>0</v>
      </c>
      <c r="AV6" s="92">
        <f t="shared" si="0"/>
        <v>0</v>
      </c>
      <c r="AW6" s="55">
        <v>0</v>
      </c>
      <c r="AX6" s="55">
        <v>0</v>
      </c>
      <c r="AY6" s="37">
        <v>0</v>
      </c>
      <c r="AZ6" s="55" t="s">
        <v>341</v>
      </c>
      <c r="BA6" s="55">
        <v>1</v>
      </c>
      <c r="BB6" s="55">
        <v>0</v>
      </c>
      <c r="BC6" s="92">
        <f t="shared" ref="BC6:BC34" si="2">+BB6/BA6</f>
        <v>0</v>
      </c>
      <c r="BD6" s="174">
        <v>4400000</v>
      </c>
      <c r="BE6" s="177">
        <v>4400000</v>
      </c>
      <c r="BF6" s="44">
        <v>1</v>
      </c>
      <c r="BG6" s="154" t="s">
        <v>367</v>
      </c>
      <c r="BH6" s="87">
        <v>1</v>
      </c>
      <c r="BI6" s="121">
        <v>0</v>
      </c>
      <c r="BJ6" s="102">
        <f>+BI6/BH6</f>
        <v>0</v>
      </c>
      <c r="BK6" s="135" t="s">
        <v>386</v>
      </c>
      <c r="BL6" s="233"/>
    </row>
    <row r="7" spans="1:223" s="12" customFormat="1" ht="154.5" customHeight="1" x14ac:dyDescent="0.2">
      <c r="A7" s="222"/>
      <c r="B7" s="201"/>
      <c r="C7" s="203"/>
      <c r="D7" s="55" t="s">
        <v>120</v>
      </c>
      <c r="E7" s="55"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253</v>
      </c>
      <c r="AM7" s="55">
        <v>1</v>
      </c>
      <c r="AN7" s="55">
        <v>0</v>
      </c>
      <c r="AO7" s="44">
        <f>+AN7/AM7</f>
        <v>0</v>
      </c>
      <c r="AP7" s="142">
        <v>0</v>
      </c>
      <c r="AQ7" s="30">
        <v>0</v>
      </c>
      <c r="AR7" s="44">
        <v>0</v>
      </c>
      <c r="AS7" s="55" t="s">
        <v>343</v>
      </c>
      <c r="AT7" s="55">
        <v>1</v>
      </c>
      <c r="AU7" s="55">
        <v>0</v>
      </c>
      <c r="AV7" s="92">
        <f t="shared" si="0"/>
        <v>0</v>
      </c>
      <c r="AW7" s="55">
        <v>0</v>
      </c>
      <c r="AX7" s="55">
        <v>0</v>
      </c>
      <c r="AY7" s="44">
        <v>0</v>
      </c>
      <c r="AZ7" s="55" t="s">
        <v>319</v>
      </c>
      <c r="BA7" s="55">
        <v>1</v>
      </c>
      <c r="BB7" s="55">
        <v>0</v>
      </c>
      <c r="BC7" s="92">
        <f t="shared" si="2"/>
        <v>0</v>
      </c>
      <c r="BD7" s="184">
        <v>261643826</v>
      </c>
      <c r="BE7" s="55">
        <v>0</v>
      </c>
      <c r="BF7" s="44">
        <v>0</v>
      </c>
      <c r="BG7" s="55" t="s">
        <v>387</v>
      </c>
      <c r="BH7" s="55">
        <v>1</v>
      </c>
      <c r="BI7" s="143">
        <v>0</v>
      </c>
      <c r="BJ7" s="124">
        <v>0</v>
      </c>
      <c r="BK7" s="135" t="s">
        <v>274</v>
      </c>
      <c r="BL7" s="233"/>
    </row>
    <row r="8" spans="1:223" s="12" customFormat="1" ht="293.25" customHeight="1" x14ac:dyDescent="0.2">
      <c r="A8" s="222"/>
      <c r="B8" s="201" t="s">
        <v>114</v>
      </c>
      <c r="C8" s="203"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275</v>
      </c>
      <c r="AM8" s="87">
        <v>11</v>
      </c>
      <c r="AN8" s="87">
        <v>11</v>
      </c>
      <c r="AO8" s="81">
        <v>1</v>
      </c>
      <c r="AP8" s="107">
        <v>0</v>
      </c>
      <c r="AQ8" s="107">
        <v>0</v>
      </c>
      <c r="AR8" s="81">
        <v>0</v>
      </c>
      <c r="AS8" s="55" t="s">
        <v>292</v>
      </c>
      <c r="AT8" s="55">
        <v>11</v>
      </c>
      <c r="AU8" s="55">
        <v>11</v>
      </c>
      <c r="AV8" s="92">
        <f t="shared" si="0"/>
        <v>1</v>
      </c>
      <c r="AW8" s="153">
        <f>421023.34*139</f>
        <v>58522244.260000005</v>
      </c>
      <c r="AX8" s="153">
        <f>AW8/88*61</f>
        <v>40566555.68022728</v>
      </c>
      <c r="AY8" s="81">
        <v>1</v>
      </c>
      <c r="AZ8" s="9" t="s">
        <v>346</v>
      </c>
      <c r="BA8" s="55">
        <v>11</v>
      </c>
      <c r="BB8" s="55">
        <v>11</v>
      </c>
      <c r="BC8" s="92">
        <f t="shared" si="2"/>
        <v>1</v>
      </c>
      <c r="BD8" s="153">
        <v>153091706</v>
      </c>
      <c r="BE8" s="153">
        <f>BD8/159*121</f>
        <v>116503751.10691825</v>
      </c>
      <c r="BF8" s="161">
        <f>+BE8/BD8</f>
        <v>0.76100628930817615</v>
      </c>
      <c r="BG8" s="55" t="s">
        <v>368</v>
      </c>
      <c r="BH8" s="87">
        <v>11</v>
      </c>
      <c r="BI8" s="87">
        <v>11</v>
      </c>
      <c r="BJ8" s="102">
        <v>1</v>
      </c>
      <c r="BK8" s="135" t="s">
        <v>388</v>
      </c>
      <c r="BL8" s="233"/>
    </row>
    <row r="9" spans="1:223" s="12" customFormat="1" ht="255" x14ac:dyDescent="0.2">
      <c r="A9" s="222"/>
      <c r="B9" s="201"/>
      <c r="C9" s="203"/>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40">
        <v>0</v>
      </c>
      <c r="AL9" s="55" t="s">
        <v>254</v>
      </c>
      <c r="AM9" s="55">
        <v>1</v>
      </c>
      <c r="AN9" s="55">
        <v>0</v>
      </c>
      <c r="AO9" s="140">
        <v>0</v>
      </c>
      <c r="AP9" s="55">
        <v>0</v>
      </c>
      <c r="AQ9" s="55">
        <v>0</v>
      </c>
      <c r="AR9" s="140">
        <v>0</v>
      </c>
      <c r="AS9" s="55" t="s">
        <v>329</v>
      </c>
      <c r="AT9" s="55">
        <v>1</v>
      </c>
      <c r="AU9" s="55">
        <v>0</v>
      </c>
      <c r="AV9" s="92">
        <f t="shared" si="0"/>
        <v>0</v>
      </c>
      <c r="AW9" s="55">
        <v>0</v>
      </c>
      <c r="AX9" s="55">
        <v>0</v>
      </c>
      <c r="AY9" s="140">
        <v>0</v>
      </c>
      <c r="AZ9" s="9" t="s">
        <v>348</v>
      </c>
      <c r="BA9" s="55">
        <v>1</v>
      </c>
      <c r="BB9" s="55">
        <v>0</v>
      </c>
      <c r="BC9" s="92">
        <f t="shared" si="2"/>
        <v>0</v>
      </c>
      <c r="BD9" s="55">
        <v>0</v>
      </c>
      <c r="BE9" s="55">
        <v>0</v>
      </c>
      <c r="BF9" s="140">
        <v>0</v>
      </c>
      <c r="BG9" s="154" t="s">
        <v>352</v>
      </c>
      <c r="BH9" s="55">
        <v>1</v>
      </c>
      <c r="BI9" s="55">
        <v>0</v>
      </c>
      <c r="BJ9" s="124">
        <f t="shared" ref="BJ9:BJ32" si="3">+AH9</f>
        <v>0</v>
      </c>
      <c r="BK9" s="134" t="s">
        <v>281</v>
      </c>
      <c r="BL9" s="233"/>
    </row>
    <row r="10" spans="1:223" s="12" customFormat="1" ht="195" x14ac:dyDescent="0.2">
      <c r="A10" s="222"/>
      <c r="B10" s="201"/>
      <c r="C10" s="203"/>
      <c r="D10" s="148" t="s">
        <v>106</v>
      </c>
      <c r="E10" s="148" t="s">
        <v>250</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40">
        <v>0</v>
      </c>
      <c r="AL10" s="55" t="s">
        <v>254</v>
      </c>
      <c r="AM10" s="55">
        <v>54</v>
      </c>
      <c r="AN10" s="55">
        <v>0</v>
      </c>
      <c r="AO10" s="140">
        <v>0</v>
      </c>
      <c r="AP10" s="55">
        <v>0</v>
      </c>
      <c r="AQ10" s="55">
        <v>0</v>
      </c>
      <c r="AR10" s="140">
        <v>0</v>
      </c>
      <c r="AS10" s="55" t="s">
        <v>328</v>
      </c>
      <c r="AT10" s="55">
        <v>54</v>
      </c>
      <c r="AU10" s="55">
        <v>0</v>
      </c>
      <c r="AV10" s="92">
        <f t="shared" si="0"/>
        <v>0</v>
      </c>
      <c r="AW10" s="55">
        <v>0</v>
      </c>
      <c r="AX10" s="55">
        <v>0</v>
      </c>
      <c r="AY10" s="140">
        <v>0</v>
      </c>
      <c r="AZ10" s="55" t="s">
        <v>347</v>
      </c>
      <c r="BA10" s="55">
        <v>54</v>
      </c>
      <c r="BB10" s="55">
        <v>0</v>
      </c>
      <c r="BC10" s="92">
        <f t="shared" si="2"/>
        <v>0</v>
      </c>
      <c r="BD10" s="55">
        <v>0</v>
      </c>
      <c r="BE10" s="55">
        <v>0</v>
      </c>
      <c r="BF10" s="140">
        <v>0</v>
      </c>
      <c r="BG10" s="154" t="s">
        <v>353</v>
      </c>
      <c r="BH10" s="55">
        <v>54</v>
      </c>
      <c r="BI10" s="55">
        <v>0</v>
      </c>
      <c r="BJ10" s="124">
        <v>0</v>
      </c>
      <c r="BK10" s="134" t="s">
        <v>301</v>
      </c>
      <c r="BL10" s="233"/>
    </row>
    <row r="11" spans="1:223" s="12" customFormat="1" ht="150" x14ac:dyDescent="0.2">
      <c r="A11" s="222"/>
      <c r="B11" s="201"/>
      <c r="C11" s="148" t="s">
        <v>104</v>
      </c>
      <c r="D11" s="148" t="s">
        <v>103</v>
      </c>
      <c r="E11" s="148" t="s">
        <v>286</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41">
        <v>0</v>
      </c>
      <c r="AL11" s="55" t="s">
        <v>254</v>
      </c>
      <c r="AM11" s="55">
        <v>1</v>
      </c>
      <c r="AN11" s="55">
        <v>0</v>
      </c>
      <c r="AO11" s="141">
        <v>0</v>
      </c>
      <c r="AP11" s="55">
        <v>0</v>
      </c>
      <c r="AQ11" s="55">
        <v>0</v>
      </c>
      <c r="AR11" s="141">
        <v>0</v>
      </c>
      <c r="AS11" s="55" t="s">
        <v>329</v>
      </c>
      <c r="AT11" s="55">
        <v>1</v>
      </c>
      <c r="AU11" s="55">
        <v>0</v>
      </c>
      <c r="AV11" s="92">
        <f t="shared" si="0"/>
        <v>0</v>
      </c>
      <c r="AW11" s="55">
        <v>0</v>
      </c>
      <c r="AX11" s="55">
        <v>0</v>
      </c>
      <c r="AY11" s="141">
        <v>0</v>
      </c>
      <c r="AZ11" s="154" t="s">
        <v>330</v>
      </c>
      <c r="BA11" s="55">
        <v>1</v>
      </c>
      <c r="BB11" s="55">
        <v>0</v>
      </c>
      <c r="BC11" s="92">
        <f t="shared" si="2"/>
        <v>0</v>
      </c>
      <c r="BD11" s="55">
        <v>0</v>
      </c>
      <c r="BE11" s="55">
        <v>0</v>
      </c>
      <c r="BF11" s="169">
        <v>0</v>
      </c>
      <c r="BG11" s="154" t="s">
        <v>354</v>
      </c>
      <c r="BH11" s="55">
        <v>1</v>
      </c>
      <c r="BI11" s="55">
        <v>0</v>
      </c>
      <c r="BJ11" s="124">
        <v>0</v>
      </c>
      <c r="BK11" s="135" t="s">
        <v>273</v>
      </c>
      <c r="BL11" s="233"/>
    </row>
    <row r="12" spans="1:223" s="15" customFormat="1" ht="219.75" customHeight="1" x14ac:dyDescent="0.2">
      <c r="A12" s="222"/>
      <c r="B12" s="201" t="s">
        <v>97</v>
      </c>
      <c r="C12" s="148" t="s">
        <v>96</v>
      </c>
      <c r="D12" s="148" t="s">
        <v>95</v>
      </c>
      <c r="E12" s="148"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253</v>
      </c>
      <c r="AM12" s="87">
        <v>1</v>
      </c>
      <c r="AN12" s="87">
        <v>0</v>
      </c>
      <c r="AO12" s="37">
        <v>0</v>
      </c>
      <c r="AP12" s="120">
        <v>0</v>
      </c>
      <c r="AQ12" s="120">
        <v>0</v>
      </c>
      <c r="AR12" s="37">
        <v>0</v>
      </c>
      <c r="AS12" s="55" t="s">
        <v>300</v>
      </c>
      <c r="AT12" s="55">
        <v>1</v>
      </c>
      <c r="AU12" s="55">
        <v>0</v>
      </c>
      <c r="AV12" s="92">
        <f t="shared" si="0"/>
        <v>0</v>
      </c>
      <c r="AW12" s="147">
        <v>3200000</v>
      </c>
      <c r="AX12" s="147">
        <v>3200000</v>
      </c>
      <c r="AY12" s="91">
        <f>+AX12/AW12</f>
        <v>1</v>
      </c>
      <c r="AZ12" s="55" t="s">
        <v>333</v>
      </c>
      <c r="BA12" s="55">
        <v>1</v>
      </c>
      <c r="BB12" s="55">
        <v>0</v>
      </c>
      <c r="BC12" s="92">
        <f t="shared" si="2"/>
        <v>0</v>
      </c>
      <c r="BD12" s="147">
        <v>0</v>
      </c>
      <c r="BE12" s="147">
        <v>0</v>
      </c>
      <c r="BF12" s="37">
        <v>0</v>
      </c>
      <c r="BG12" s="55" t="s">
        <v>369</v>
      </c>
      <c r="BH12" s="87">
        <v>1</v>
      </c>
      <c r="BI12" s="87">
        <v>0</v>
      </c>
      <c r="BJ12" s="102">
        <v>0</v>
      </c>
      <c r="BK12" s="137" t="s">
        <v>389</v>
      </c>
      <c r="BL12" s="233"/>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row>
    <row r="13" spans="1:223" s="15" customFormat="1" ht="240" x14ac:dyDescent="0.2">
      <c r="A13" s="222"/>
      <c r="B13" s="201"/>
      <c r="C13" s="148" t="s">
        <v>94</v>
      </c>
      <c r="D13" s="148" t="s">
        <v>93</v>
      </c>
      <c r="E13" s="148"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276</v>
      </c>
      <c r="AT13" s="55">
        <v>1</v>
      </c>
      <c r="AU13" s="55"/>
      <c r="AV13" s="92">
        <f t="shared" si="0"/>
        <v>0</v>
      </c>
      <c r="AW13" s="55"/>
      <c r="AX13" s="55"/>
      <c r="AY13" s="37">
        <v>0</v>
      </c>
      <c r="AZ13" s="55" t="s">
        <v>329</v>
      </c>
      <c r="BA13" s="55">
        <v>1</v>
      </c>
      <c r="BB13" s="55">
        <v>0</v>
      </c>
      <c r="BC13" s="92">
        <f t="shared" si="2"/>
        <v>0</v>
      </c>
      <c r="BD13" s="55">
        <v>0</v>
      </c>
      <c r="BE13" s="55">
        <v>0</v>
      </c>
      <c r="BF13" s="37">
        <v>0</v>
      </c>
      <c r="BG13" s="154" t="s">
        <v>355</v>
      </c>
      <c r="BH13" s="87">
        <v>1</v>
      </c>
      <c r="BI13" s="55">
        <v>0.4</v>
      </c>
      <c r="BJ13" s="102">
        <f>BI13/BH13</f>
        <v>0.4</v>
      </c>
      <c r="BK13" s="134" t="s">
        <v>303</v>
      </c>
      <c r="BL13" s="233"/>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row>
    <row r="14" spans="1:223" s="12" customFormat="1" ht="225" x14ac:dyDescent="0.2">
      <c r="A14" s="222"/>
      <c r="B14" s="209" t="s">
        <v>85</v>
      </c>
      <c r="C14" s="214" t="s">
        <v>84</v>
      </c>
      <c r="D14" s="148" t="s">
        <v>83</v>
      </c>
      <c r="E14" s="148"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255</v>
      </c>
      <c r="AM14" s="87">
        <v>2</v>
      </c>
      <c r="AN14" s="87">
        <v>0</v>
      </c>
      <c r="AO14" s="37">
        <v>0</v>
      </c>
      <c r="AP14" s="87">
        <v>0</v>
      </c>
      <c r="AQ14" s="87">
        <v>0</v>
      </c>
      <c r="AR14" s="37">
        <v>0</v>
      </c>
      <c r="AS14" s="55" t="s">
        <v>293</v>
      </c>
      <c r="AT14" s="55">
        <v>2</v>
      </c>
      <c r="AU14" s="55">
        <v>0</v>
      </c>
      <c r="AV14" s="92">
        <f t="shared" si="0"/>
        <v>0</v>
      </c>
      <c r="AW14" s="55">
        <v>0</v>
      </c>
      <c r="AX14" s="55">
        <v>0</v>
      </c>
      <c r="AY14" s="37">
        <v>0</v>
      </c>
      <c r="AZ14" s="55" t="s">
        <v>340</v>
      </c>
      <c r="BA14" s="55">
        <v>2</v>
      </c>
      <c r="BB14" s="55">
        <v>1</v>
      </c>
      <c r="BC14" s="92">
        <f t="shared" si="2"/>
        <v>0.5</v>
      </c>
      <c r="BD14" s="156">
        <v>15000000</v>
      </c>
      <c r="BE14" s="172">
        <v>15000000</v>
      </c>
      <c r="BF14" s="168">
        <v>1</v>
      </c>
      <c r="BG14" s="194" t="s">
        <v>370</v>
      </c>
      <c r="BH14" s="87">
        <v>2</v>
      </c>
      <c r="BI14" s="55">
        <f>+BB14</f>
        <v>1</v>
      </c>
      <c r="BJ14" s="102">
        <f>+BI14/BH14</f>
        <v>0.5</v>
      </c>
      <c r="BK14" s="138" t="s">
        <v>277</v>
      </c>
      <c r="BL14" s="233"/>
    </row>
    <row r="15" spans="1:223" s="12" customFormat="1" ht="150" x14ac:dyDescent="0.2">
      <c r="A15" s="222"/>
      <c r="B15" s="211"/>
      <c r="C15" s="215"/>
      <c r="D15" s="148" t="s">
        <v>81</v>
      </c>
      <c r="E15" s="148"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255</v>
      </c>
      <c r="AM15" s="87">
        <v>1</v>
      </c>
      <c r="AN15" s="87">
        <v>0</v>
      </c>
      <c r="AO15" s="37">
        <v>0</v>
      </c>
      <c r="AP15" s="87">
        <v>0</v>
      </c>
      <c r="AQ15" s="87">
        <v>0</v>
      </c>
      <c r="AR15" s="37">
        <v>0</v>
      </c>
      <c r="AS15" s="55" t="s">
        <v>294</v>
      </c>
      <c r="AT15" s="55">
        <v>1</v>
      </c>
      <c r="AU15" s="55">
        <v>0</v>
      </c>
      <c r="AV15" s="92">
        <f t="shared" si="0"/>
        <v>0</v>
      </c>
      <c r="AW15" s="55">
        <v>0</v>
      </c>
      <c r="AX15" s="55">
        <v>0</v>
      </c>
      <c r="AY15" s="37">
        <v>0</v>
      </c>
      <c r="AZ15" s="55" t="s">
        <v>314</v>
      </c>
      <c r="BA15" s="55">
        <v>1</v>
      </c>
      <c r="BB15" s="55">
        <v>1</v>
      </c>
      <c r="BC15" s="91">
        <f>+BB15/BA15</f>
        <v>1</v>
      </c>
      <c r="BD15" s="156">
        <v>15000000</v>
      </c>
      <c r="BE15" s="172">
        <v>15000000</v>
      </c>
      <c r="BF15" s="44">
        <v>1</v>
      </c>
      <c r="BG15" s="194" t="s">
        <v>356</v>
      </c>
      <c r="BH15" s="87">
        <v>1</v>
      </c>
      <c r="BI15" s="55">
        <v>1</v>
      </c>
      <c r="BJ15" s="102">
        <f>+BI15/BH15</f>
        <v>1</v>
      </c>
      <c r="BK15" s="134" t="s">
        <v>371</v>
      </c>
      <c r="BL15" s="233"/>
    </row>
    <row r="16" spans="1:223" s="12" customFormat="1" ht="150.75" thickBot="1" x14ac:dyDescent="0.25">
      <c r="A16" s="223"/>
      <c r="B16" s="202"/>
      <c r="C16" s="216"/>
      <c r="D16" s="148" t="s">
        <v>79</v>
      </c>
      <c r="E16" s="148"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255</v>
      </c>
      <c r="AM16" s="87">
        <v>12</v>
      </c>
      <c r="AN16" s="87">
        <v>12</v>
      </c>
      <c r="AO16" s="37">
        <v>1</v>
      </c>
      <c r="AP16" s="126">
        <v>27850000</v>
      </c>
      <c r="AQ16" s="126">
        <v>27850000</v>
      </c>
      <c r="AR16" s="37">
        <v>1</v>
      </c>
      <c r="AS16" s="55" t="s">
        <v>295</v>
      </c>
      <c r="AT16" s="55">
        <v>12</v>
      </c>
      <c r="AU16" s="55">
        <v>12</v>
      </c>
      <c r="AV16" s="92">
        <f t="shared" si="0"/>
        <v>1</v>
      </c>
      <c r="AW16" s="147">
        <v>60000000</v>
      </c>
      <c r="AX16" s="147">
        <v>60000000</v>
      </c>
      <c r="AY16" s="37">
        <v>1</v>
      </c>
      <c r="AZ16" s="55" t="s">
        <v>312</v>
      </c>
      <c r="BA16" s="55">
        <v>12</v>
      </c>
      <c r="BB16" s="55">
        <v>12</v>
      </c>
      <c r="BC16" s="92">
        <f t="shared" si="2"/>
        <v>1</v>
      </c>
      <c r="BD16" s="157">
        <v>70000000</v>
      </c>
      <c r="BE16" s="173">
        <v>70000000</v>
      </c>
      <c r="BF16" s="37">
        <v>1</v>
      </c>
      <c r="BG16" s="195" t="s">
        <v>372</v>
      </c>
      <c r="BH16" s="87">
        <v>12</v>
      </c>
      <c r="BI16" s="87">
        <v>12</v>
      </c>
      <c r="BJ16" s="102">
        <v>1</v>
      </c>
      <c r="BK16" s="134" t="s">
        <v>357</v>
      </c>
      <c r="BL16" s="233"/>
    </row>
    <row r="17" spans="1:1674" s="10" customFormat="1" ht="265.5" customHeight="1" thickBot="1" x14ac:dyDescent="0.25">
      <c r="A17" s="210" t="s">
        <v>76</v>
      </c>
      <c r="B17" s="209" t="s">
        <v>75</v>
      </c>
      <c r="C17" s="148" t="s">
        <v>74</v>
      </c>
      <c r="D17" s="148" t="s">
        <v>73</v>
      </c>
      <c r="E17" s="148"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255</v>
      </c>
      <c r="AM17" s="87">
        <v>1</v>
      </c>
      <c r="AN17" s="87">
        <v>0</v>
      </c>
      <c r="AO17" s="37">
        <v>0</v>
      </c>
      <c r="AP17" s="87">
        <v>0</v>
      </c>
      <c r="AQ17" s="87">
        <v>0</v>
      </c>
      <c r="AR17" s="102">
        <v>0</v>
      </c>
      <c r="AS17" s="55" t="s">
        <v>278</v>
      </c>
      <c r="AT17" s="146">
        <v>1</v>
      </c>
      <c r="AU17" s="146">
        <v>0</v>
      </c>
      <c r="AV17" s="92">
        <f t="shared" si="0"/>
        <v>0</v>
      </c>
      <c r="AW17" s="149">
        <v>1500000</v>
      </c>
      <c r="AX17" s="149">
        <v>500000</v>
      </c>
      <c r="AY17" s="37">
        <v>0</v>
      </c>
      <c r="AZ17" s="150" t="s">
        <v>344</v>
      </c>
      <c r="BA17" s="146">
        <v>1</v>
      </c>
      <c r="BB17" s="146">
        <v>0.1</v>
      </c>
      <c r="BC17" s="92">
        <f t="shared" si="2"/>
        <v>0.1</v>
      </c>
      <c r="BD17" s="175">
        <v>1500000</v>
      </c>
      <c r="BE17" s="175">
        <v>1500000</v>
      </c>
      <c r="BF17" s="102">
        <v>1</v>
      </c>
      <c r="BG17" s="185" t="s">
        <v>373</v>
      </c>
      <c r="BH17" s="118">
        <v>1</v>
      </c>
      <c r="BI17" s="87">
        <v>0.1</v>
      </c>
      <c r="BJ17" s="102">
        <f>+BI17/BH17</f>
        <v>0.1</v>
      </c>
      <c r="BK17" s="134" t="s">
        <v>358</v>
      </c>
      <c r="BL17" s="234" t="s">
        <v>76</v>
      </c>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row>
    <row r="18" spans="1:1674" ht="409.6" thickBot="1" x14ac:dyDescent="0.3">
      <c r="A18" s="210"/>
      <c r="B18" s="211"/>
      <c r="C18" s="212" t="s">
        <v>71</v>
      </c>
      <c r="D18" s="148" t="s">
        <v>70</v>
      </c>
      <c r="E18" s="148"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256</v>
      </c>
      <c r="AM18" s="95">
        <v>2</v>
      </c>
      <c r="AN18" s="95">
        <v>0</v>
      </c>
      <c r="AO18" s="41">
        <v>0</v>
      </c>
      <c r="AP18" s="95">
        <v>0</v>
      </c>
      <c r="AQ18" s="95">
        <v>0</v>
      </c>
      <c r="AR18" s="41">
        <v>0</v>
      </c>
      <c r="AS18" s="55" t="s">
        <v>296</v>
      </c>
      <c r="AT18" s="55">
        <v>2</v>
      </c>
      <c r="AU18" s="55">
        <v>0</v>
      </c>
      <c r="AV18" s="92">
        <f t="shared" si="0"/>
        <v>0</v>
      </c>
      <c r="AW18" s="55">
        <v>0</v>
      </c>
      <c r="AX18" s="55">
        <v>0</v>
      </c>
      <c r="AY18" s="41">
        <v>0</v>
      </c>
      <c r="AZ18" s="151" t="s">
        <v>326</v>
      </c>
      <c r="BA18" s="55">
        <v>2</v>
      </c>
      <c r="BB18" s="55">
        <v>0</v>
      </c>
      <c r="BC18" s="92">
        <f t="shared" si="2"/>
        <v>0</v>
      </c>
      <c r="BD18" s="55">
        <v>0</v>
      </c>
      <c r="BE18" s="55">
        <v>0</v>
      </c>
      <c r="BF18" s="41">
        <v>0</v>
      </c>
      <c r="BG18" s="200" t="s">
        <v>390</v>
      </c>
      <c r="BH18" s="95">
        <v>2</v>
      </c>
      <c r="BI18" s="186">
        <f>(AA18+AG18+BB18)/3</f>
        <v>0.33333333333333331</v>
      </c>
      <c r="BJ18" s="102">
        <f>BI18/BH18</f>
        <v>0.16666666666666666</v>
      </c>
      <c r="BK18" s="134" t="s">
        <v>282</v>
      </c>
      <c r="BL18" s="234"/>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row>
    <row r="19" spans="1:1674" ht="165.75" thickBot="1" x14ac:dyDescent="0.3">
      <c r="A19" s="210"/>
      <c r="B19" s="202"/>
      <c r="C19" s="204"/>
      <c r="D19" s="148" t="s">
        <v>68</v>
      </c>
      <c r="E19" s="148"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255</v>
      </c>
      <c r="AM19" s="87">
        <v>3</v>
      </c>
      <c r="AN19" s="87">
        <v>0</v>
      </c>
      <c r="AO19" s="37">
        <v>0</v>
      </c>
      <c r="AP19" s="87">
        <v>0</v>
      </c>
      <c r="AQ19" s="87">
        <v>0</v>
      </c>
      <c r="AR19" s="37">
        <v>0</v>
      </c>
      <c r="AS19" s="55" t="s">
        <v>297</v>
      </c>
      <c r="AT19" s="55">
        <v>3</v>
      </c>
      <c r="AU19" s="55">
        <v>0</v>
      </c>
      <c r="AV19" s="92">
        <f t="shared" si="0"/>
        <v>0</v>
      </c>
      <c r="AW19" s="55">
        <v>0</v>
      </c>
      <c r="AX19" s="55">
        <v>0</v>
      </c>
      <c r="AY19" s="37">
        <v>0</v>
      </c>
      <c r="AZ19" s="152" t="s">
        <v>327</v>
      </c>
      <c r="BA19" s="55">
        <v>3</v>
      </c>
      <c r="BB19" s="55">
        <v>0</v>
      </c>
      <c r="BC19" s="92">
        <f t="shared" si="2"/>
        <v>0</v>
      </c>
      <c r="BD19" s="55">
        <v>0</v>
      </c>
      <c r="BE19" s="167">
        <v>0</v>
      </c>
      <c r="BF19" s="37">
        <v>0</v>
      </c>
      <c r="BG19" s="154" t="s">
        <v>359</v>
      </c>
      <c r="BH19" s="87">
        <v>3</v>
      </c>
      <c r="BI19" s="87">
        <v>0</v>
      </c>
      <c r="BJ19" s="102">
        <v>0</v>
      </c>
      <c r="BK19" s="134" t="s">
        <v>374</v>
      </c>
      <c r="BL19" s="234"/>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row>
    <row r="20" spans="1:1674" s="93" customFormat="1" ht="240.75" thickBot="1" x14ac:dyDescent="0.25">
      <c r="A20" s="210"/>
      <c r="B20" s="201" t="s">
        <v>66</v>
      </c>
      <c r="C20" s="180" t="s">
        <v>65</v>
      </c>
      <c r="D20" s="180" t="s">
        <v>64</v>
      </c>
      <c r="E20" s="180" t="s">
        <v>63</v>
      </c>
      <c r="F20" s="22">
        <v>20</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257</v>
      </c>
      <c r="AM20" s="87">
        <v>2</v>
      </c>
      <c r="AN20" s="87">
        <v>0</v>
      </c>
      <c r="AO20" s="92">
        <v>0</v>
      </c>
      <c r="AP20" s="87">
        <v>0</v>
      </c>
      <c r="AQ20" s="87">
        <v>0</v>
      </c>
      <c r="AR20" s="104">
        <v>0</v>
      </c>
      <c r="AS20" s="55" t="s">
        <v>345</v>
      </c>
      <c r="AT20" s="55">
        <v>2</v>
      </c>
      <c r="AU20" s="55">
        <v>0</v>
      </c>
      <c r="AV20" s="92">
        <f t="shared" si="0"/>
        <v>0</v>
      </c>
      <c r="AW20" s="55">
        <v>0</v>
      </c>
      <c r="AX20" s="55" t="s">
        <v>161</v>
      </c>
      <c r="AY20" s="92">
        <v>0</v>
      </c>
      <c r="AZ20" s="150" t="s">
        <v>331</v>
      </c>
      <c r="BA20" s="55">
        <v>2</v>
      </c>
      <c r="BB20" s="55">
        <v>0</v>
      </c>
      <c r="BC20" s="92">
        <f t="shared" si="2"/>
        <v>0</v>
      </c>
      <c r="BD20" s="176">
        <v>2000000</v>
      </c>
      <c r="BE20" s="176">
        <v>2000000</v>
      </c>
      <c r="BF20" s="104">
        <v>0</v>
      </c>
      <c r="BG20" s="196" t="s">
        <v>375</v>
      </c>
      <c r="BH20" s="55">
        <v>20</v>
      </c>
      <c r="BI20" s="55">
        <v>4</v>
      </c>
      <c r="BJ20" s="103">
        <f>BI20/BH20</f>
        <v>0.2</v>
      </c>
      <c r="BK20" s="134" t="s">
        <v>279</v>
      </c>
      <c r="BL20" s="234"/>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row>
    <row r="21" spans="1:1674" s="10" customFormat="1" ht="120.75" thickBot="1" x14ac:dyDescent="0.25">
      <c r="A21" s="210"/>
      <c r="B21" s="201"/>
      <c r="C21" s="148" t="s">
        <v>57</v>
      </c>
      <c r="D21" s="148" t="s">
        <v>56</v>
      </c>
      <c r="E21" s="148" t="s">
        <v>287</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255</v>
      </c>
      <c r="AM21" s="87">
        <v>1</v>
      </c>
      <c r="AN21" s="87">
        <v>0</v>
      </c>
      <c r="AO21" s="37">
        <v>0</v>
      </c>
      <c r="AP21" s="87">
        <v>0</v>
      </c>
      <c r="AQ21" s="87">
        <v>0</v>
      </c>
      <c r="AR21" s="102">
        <v>0</v>
      </c>
      <c r="AS21" s="55" t="s">
        <v>288</v>
      </c>
      <c r="AT21" s="146">
        <v>1</v>
      </c>
      <c r="AU21" s="146">
        <v>0</v>
      </c>
      <c r="AV21" s="92">
        <f t="shared" si="0"/>
        <v>0</v>
      </c>
      <c r="AW21" s="146">
        <v>0</v>
      </c>
      <c r="AX21" s="146">
        <v>0</v>
      </c>
      <c r="AY21" s="37">
        <v>0</v>
      </c>
      <c r="AZ21" s="155" t="s">
        <v>324</v>
      </c>
      <c r="BA21" s="146">
        <v>1</v>
      </c>
      <c r="BB21" s="146">
        <v>0</v>
      </c>
      <c r="BC21" s="92">
        <f t="shared" si="2"/>
        <v>0</v>
      </c>
      <c r="BD21" s="146">
        <v>0</v>
      </c>
      <c r="BE21" s="146">
        <v>0</v>
      </c>
      <c r="BF21" s="102">
        <v>0</v>
      </c>
      <c r="BG21" s="196" t="s">
        <v>360</v>
      </c>
      <c r="BH21" s="118">
        <v>1</v>
      </c>
      <c r="BI21" s="87">
        <v>0</v>
      </c>
      <c r="BJ21" s="102">
        <f t="shared" si="3"/>
        <v>0</v>
      </c>
      <c r="BK21" s="134" t="s">
        <v>283</v>
      </c>
      <c r="BL21" s="234"/>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row>
    <row r="22" spans="1:1674" s="105" customFormat="1" ht="345" x14ac:dyDescent="0.2">
      <c r="A22" s="205" t="s">
        <v>223</v>
      </c>
      <c r="B22" s="201" t="s">
        <v>54</v>
      </c>
      <c r="C22" s="203" t="s">
        <v>53</v>
      </c>
      <c r="D22" s="87" t="s">
        <v>52</v>
      </c>
      <c r="E22" s="87" t="s">
        <v>51</v>
      </c>
      <c r="F22" s="107">
        <v>1</v>
      </c>
      <c r="G22" s="107">
        <v>0</v>
      </c>
      <c r="H22" s="108" t="s">
        <v>42</v>
      </c>
      <c r="I22" s="108" t="s">
        <v>1</v>
      </c>
      <c r="J22" s="84">
        <v>1</v>
      </c>
      <c r="K22" s="84">
        <v>1</v>
      </c>
      <c r="L22" s="108">
        <v>1</v>
      </c>
      <c r="M22" s="108">
        <v>1</v>
      </c>
      <c r="N22" s="84">
        <v>1</v>
      </c>
      <c r="O22" s="106">
        <v>1</v>
      </c>
      <c r="P22" s="108">
        <v>1</v>
      </c>
      <c r="Q22" s="108">
        <v>1</v>
      </c>
      <c r="R22" s="84">
        <v>1</v>
      </c>
      <c r="S22" s="84">
        <v>1</v>
      </c>
      <c r="T22" s="108" t="s">
        <v>41</v>
      </c>
      <c r="U22" s="108" t="s">
        <v>40</v>
      </c>
      <c r="V22" s="84">
        <v>4001017</v>
      </c>
      <c r="W22" s="106" t="s">
        <v>48</v>
      </c>
      <c r="X22" s="108" t="s">
        <v>47</v>
      </c>
      <c r="Y22" s="108" t="s">
        <v>46</v>
      </c>
      <c r="Z22" s="84">
        <v>1</v>
      </c>
      <c r="AA22" s="84">
        <v>0</v>
      </c>
      <c r="AB22" s="109">
        <v>0</v>
      </c>
      <c r="AC22" s="110">
        <v>0</v>
      </c>
      <c r="AD22" s="111" t="s">
        <v>202</v>
      </c>
      <c r="AE22" s="107" t="s">
        <v>169</v>
      </c>
      <c r="AF22" s="84">
        <v>1</v>
      </c>
      <c r="AG22" s="84">
        <v>0.05</v>
      </c>
      <c r="AH22" s="112">
        <v>5.0000000000000001E-3</v>
      </c>
      <c r="AI22" s="113">
        <v>3445000</v>
      </c>
      <c r="AJ22" s="113">
        <v>3445000</v>
      </c>
      <c r="AK22" s="37">
        <v>1</v>
      </c>
      <c r="AL22" s="87" t="s">
        <v>245</v>
      </c>
      <c r="AM22" s="87">
        <v>1</v>
      </c>
      <c r="AN22" s="87">
        <v>0</v>
      </c>
      <c r="AO22" s="37">
        <v>0</v>
      </c>
      <c r="AP22" s="114">
        <v>23570000</v>
      </c>
      <c r="AQ22" s="125">
        <v>5892500</v>
      </c>
      <c r="AR22" s="37">
        <v>0</v>
      </c>
      <c r="AS22" s="55" t="s">
        <v>298</v>
      </c>
      <c r="AT22" s="55">
        <v>1</v>
      </c>
      <c r="AU22" s="55">
        <v>0</v>
      </c>
      <c r="AV22" s="92">
        <f t="shared" si="0"/>
        <v>0</v>
      </c>
      <c r="AW22" s="55">
        <v>0</v>
      </c>
      <c r="AX22" s="55">
        <v>0</v>
      </c>
      <c r="AY22" s="37">
        <v>0</v>
      </c>
      <c r="AZ22" s="55" t="s">
        <v>334</v>
      </c>
      <c r="BA22" s="55">
        <v>1</v>
      </c>
      <c r="BB22" s="55">
        <v>0.1</v>
      </c>
      <c r="BC22" s="92">
        <f t="shared" si="2"/>
        <v>0.1</v>
      </c>
      <c r="BD22" s="187">
        <v>23570000</v>
      </c>
      <c r="BE22" s="158">
        <v>20000000</v>
      </c>
      <c r="BF22" s="37">
        <v>1</v>
      </c>
      <c r="BG22" s="199" t="s">
        <v>376</v>
      </c>
      <c r="BH22" s="87">
        <v>1</v>
      </c>
      <c r="BI22" s="87">
        <v>0.1</v>
      </c>
      <c r="BJ22" s="115">
        <f>+BI22/BH22</f>
        <v>0.1</v>
      </c>
      <c r="BK22" s="134" t="s">
        <v>337</v>
      </c>
      <c r="BL22" s="235" t="s">
        <v>223</v>
      </c>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row>
    <row r="23" spans="1:1674" ht="240" x14ac:dyDescent="0.2">
      <c r="A23" s="206"/>
      <c r="B23" s="201"/>
      <c r="C23" s="203"/>
      <c r="D23" s="148" t="s">
        <v>50</v>
      </c>
      <c r="E23" s="148" t="s">
        <v>49</v>
      </c>
      <c r="F23" s="22">
        <v>10</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0</v>
      </c>
      <c r="AG23" s="29">
        <v>0</v>
      </c>
      <c r="AH23" s="45">
        <v>0</v>
      </c>
      <c r="AI23" s="63">
        <v>0</v>
      </c>
      <c r="AJ23" s="63">
        <v>0</v>
      </c>
      <c r="AK23" s="37">
        <v>0</v>
      </c>
      <c r="AL23" s="87" t="s">
        <v>255</v>
      </c>
      <c r="AM23" s="87">
        <v>1</v>
      </c>
      <c r="AN23" s="87">
        <v>0</v>
      </c>
      <c r="AO23" s="37">
        <v>0</v>
      </c>
      <c r="AP23" s="87">
        <v>0</v>
      </c>
      <c r="AQ23" s="87">
        <v>0</v>
      </c>
      <c r="AR23" s="37"/>
      <c r="AS23" s="55" t="s">
        <v>264</v>
      </c>
      <c r="AT23" s="55">
        <v>1</v>
      </c>
      <c r="AU23" s="55">
        <v>0</v>
      </c>
      <c r="AV23" s="92">
        <f t="shared" si="0"/>
        <v>0</v>
      </c>
      <c r="AW23" s="55"/>
      <c r="AX23" s="55"/>
      <c r="AY23" s="37">
        <v>0</v>
      </c>
      <c r="AZ23" s="148" t="s">
        <v>308</v>
      </c>
      <c r="BA23" s="55">
        <v>10</v>
      </c>
      <c r="BB23" s="55">
        <v>0</v>
      </c>
      <c r="BC23" s="92">
        <f t="shared" si="2"/>
        <v>0</v>
      </c>
      <c r="BD23" s="55">
        <v>0</v>
      </c>
      <c r="BE23" s="158">
        <v>0</v>
      </c>
      <c r="BF23" s="37">
        <v>0</v>
      </c>
      <c r="BG23" s="154" t="s">
        <v>377</v>
      </c>
      <c r="BH23" s="87">
        <v>10</v>
      </c>
      <c r="BI23" s="55">
        <v>0</v>
      </c>
      <c r="BJ23" s="102">
        <f>+AH23</f>
        <v>0</v>
      </c>
      <c r="BK23" s="136" t="s">
        <v>378</v>
      </c>
      <c r="BL23" s="235"/>
    </row>
    <row r="24" spans="1:1674" ht="409.5" x14ac:dyDescent="0.2">
      <c r="A24" s="206"/>
      <c r="B24" s="209"/>
      <c r="C24" s="181" t="s">
        <v>45</v>
      </c>
      <c r="D24" s="181" t="s">
        <v>44</v>
      </c>
      <c r="E24" s="181" t="s">
        <v>43</v>
      </c>
      <c r="F24" s="139">
        <v>10</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265</v>
      </c>
      <c r="AT24" s="55">
        <v>1</v>
      </c>
      <c r="AU24" s="55">
        <v>1</v>
      </c>
      <c r="AV24" s="92">
        <f t="shared" si="0"/>
        <v>1</v>
      </c>
      <c r="AW24" s="55">
        <v>0</v>
      </c>
      <c r="AX24" s="55">
        <v>0</v>
      </c>
      <c r="AY24" s="37">
        <v>0</v>
      </c>
      <c r="AZ24" s="148" t="s">
        <v>338</v>
      </c>
      <c r="BA24" s="55">
        <v>1</v>
      </c>
      <c r="BB24" s="55">
        <v>1</v>
      </c>
      <c r="BC24" s="92">
        <f t="shared" si="2"/>
        <v>1</v>
      </c>
      <c r="BD24" s="55">
        <v>0</v>
      </c>
      <c r="BE24" s="159">
        <v>0</v>
      </c>
      <c r="BF24" s="37">
        <v>0</v>
      </c>
      <c r="BG24" s="197" t="s">
        <v>361</v>
      </c>
      <c r="BH24" s="55">
        <v>10</v>
      </c>
      <c r="BI24" s="87">
        <v>2</v>
      </c>
      <c r="BJ24" s="102">
        <f>+BI24/BH24</f>
        <v>0.2</v>
      </c>
      <c r="BK24" s="134" t="s">
        <v>350</v>
      </c>
      <c r="BL24" s="235"/>
    </row>
    <row r="25" spans="1:1674" ht="409.5" x14ac:dyDescent="0.25">
      <c r="A25" s="207"/>
      <c r="B25" s="201" t="s">
        <v>36</v>
      </c>
      <c r="C25" s="203" t="s">
        <v>35</v>
      </c>
      <c r="D25" s="148" t="s">
        <v>34</v>
      </c>
      <c r="E25" s="148"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255</v>
      </c>
      <c r="AM25" s="87">
        <v>1</v>
      </c>
      <c r="AN25" s="87">
        <v>0</v>
      </c>
      <c r="AO25" s="37">
        <v>0</v>
      </c>
      <c r="AP25" s="87">
        <v>0</v>
      </c>
      <c r="AQ25" s="87">
        <v>0</v>
      </c>
      <c r="AR25" s="37">
        <v>0</v>
      </c>
      <c r="AS25" s="55" t="s">
        <v>289</v>
      </c>
      <c r="AT25" s="55">
        <v>1</v>
      </c>
      <c r="AU25" s="55">
        <v>0</v>
      </c>
      <c r="AV25" s="92">
        <f t="shared" si="0"/>
        <v>0</v>
      </c>
      <c r="AW25" s="55">
        <v>0</v>
      </c>
      <c r="AX25" s="55">
        <v>0</v>
      </c>
      <c r="AY25" s="37">
        <v>0</v>
      </c>
      <c r="AZ25" s="152" t="s">
        <v>325</v>
      </c>
      <c r="BA25" s="55">
        <v>1</v>
      </c>
      <c r="BB25" s="55">
        <v>0</v>
      </c>
      <c r="BC25" s="92">
        <f t="shared" si="2"/>
        <v>0</v>
      </c>
      <c r="BD25" s="55">
        <v>0</v>
      </c>
      <c r="BE25" s="55">
        <v>0</v>
      </c>
      <c r="BF25" s="37">
        <v>0</v>
      </c>
      <c r="BG25" s="196" t="s">
        <v>379</v>
      </c>
      <c r="BH25" s="87">
        <v>1</v>
      </c>
      <c r="BI25" s="87">
        <v>0</v>
      </c>
      <c r="BJ25" s="102">
        <f t="shared" si="3"/>
        <v>0</v>
      </c>
      <c r="BK25" s="136" t="s">
        <v>284</v>
      </c>
      <c r="BL25" s="235"/>
    </row>
    <row r="26" spans="1:1674" ht="240" x14ac:dyDescent="0.2">
      <c r="A26" s="206"/>
      <c r="B26" s="202"/>
      <c r="C26" s="204"/>
      <c r="D26" s="182" t="s">
        <v>31</v>
      </c>
      <c r="E26" s="182"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255</v>
      </c>
      <c r="AM26" s="87">
        <v>12</v>
      </c>
      <c r="AN26" s="87">
        <v>0</v>
      </c>
      <c r="AO26" s="91">
        <v>0</v>
      </c>
      <c r="AP26" s="87">
        <v>0</v>
      </c>
      <c r="AQ26" s="87">
        <v>0</v>
      </c>
      <c r="AR26" s="91">
        <v>0</v>
      </c>
      <c r="AS26" s="55" t="s">
        <v>266</v>
      </c>
      <c r="AT26" s="55">
        <v>12</v>
      </c>
      <c r="AU26" s="55">
        <v>0</v>
      </c>
      <c r="AV26" s="92">
        <f t="shared" si="0"/>
        <v>0</v>
      </c>
      <c r="AW26" s="55">
        <v>0</v>
      </c>
      <c r="AX26" s="55">
        <v>0</v>
      </c>
      <c r="AY26" s="91">
        <v>0</v>
      </c>
      <c r="AZ26" s="55" t="s">
        <v>323</v>
      </c>
      <c r="BA26" s="55">
        <v>12</v>
      </c>
      <c r="BB26" s="55">
        <v>0</v>
      </c>
      <c r="BC26" s="92">
        <f t="shared" si="2"/>
        <v>0</v>
      </c>
      <c r="BD26" s="55">
        <v>0</v>
      </c>
      <c r="BE26" s="55">
        <v>0</v>
      </c>
      <c r="BF26" s="91">
        <v>0</v>
      </c>
      <c r="BG26" s="154" t="s">
        <v>362</v>
      </c>
      <c r="BH26" s="87">
        <v>12</v>
      </c>
      <c r="BI26" s="87">
        <v>0</v>
      </c>
      <c r="BJ26" s="102">
        <v>0</v>
      </c>
      <c r="BK26" s="135" t="s">
        <v>335</v>
      </c>
      <c r="BL26" s="235"/>
    </row>
    <row r="27" spans="1:1674" ht="195.75" thickBot="1" x14ac:dyDescent="0.25">
      <c r="A27" s="208"/>
      <c r="B27" s="201"/>
      <c r="C27" s="148" t="s">
        <v>28</v>
      </c>
      <c r="D27" s="148" t="s">
        <v>27</v>
      </c>
      <c r="E27" s="148"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255</v>
      </c>
      <c r="AM27" s="87">
        <v>12</v>
      </c>
      <c r="AN27" s="87">
        <v>0</v>
      </c>
      <c r="AO27" s="37">
        <v>0</v>
      </c>
      <c r="AP27" s="87">
        <v>0</v>
      </c>
      <c r="AQ27" s="87">
        <v>0</v>
      </c>
      <c r="AR27" s="37">
        <v>0</v>
      </c>
      <c r="AS27" s="55" t="s">
        <v>290</v>
      </c>
      <c r="AT27" s="55">
        <v>12</v>
      </c>
      <c r="AU27" s="55">
        <v>0</v>
      </c>
      <c r="AV27" s="92">
        <f t="shared" si="0"/>
        <v>0</v>
      </c>
      <c r="AW27" s="55">
        <v>0</v>
      </c>
      <c r="AX27" s="55">
        <v>0</v>
      </c>
      <c r="AY27" s="37">
        <v>0</v>
      </c>
      <c r="AZ27" s="55" t="s">
        <v>315</v>
      </c>
      <c r="BA27" s="55">
        <v>12</v>
      </c>
      <c r="BB27" s="55">
        <v>0</v>
      </c>
      <c r="BC27" s="92">
        <f t="shared" si="2"/>
        <v>0</v>
      </c>
      <c r="BD27" s="55">
        <v>0</v>
      </c>
      <c r="BE27" s="55">
        <v>0</v>
      </c>
      <c r="BF27" s="37">
        <v>0</v>
      </c>
      <c r="BG27" s="154" t="s">
        <v>380</v>
      </c>
      <c r="BH27" s="87">
        <v>12</v>
      </c>
      <c r="BI27" s="87">
        <v>0</v>
      </c>
      <c r="BJ27" s="102">
        <v>0</v>
      </c>
      <c r="BK27" s="136" t="s">
        <v>284</v>
      </c>
      <c r="BL27" s="235"/>
    </row>
    <row r="28" spans="1:1674" ht="223.5" customHeight="1" x14ac:dyDescent="0.2">
      <c r="A28" s="205" t="s">
        <v>25</v>
      </c>
      <c r="B28" s="201" t="s">
        <v>24</v>
      </c>
      <c r="C28" s="148" t="s">
        <v>23</v>
      </c>
      <c r="D28" s="148" t="s">
        <v>22</v>
      </c>
      <c r="E28" s="148"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255</v>
      </c>
      <c r="AM28" s="87">
        <v>1</v>
      </c>
      <c r="AN28" s="87">
        <v>0</v>
      </c>
      <c r="AO28" s="37">
        <v>0</v>
      </c>
      <c r="AP28" s="87">
        <v>0</v>
      </c>
      <c r="AQ28" s="87">
        <v>0</v>
      </c>
      <c r="AR28" s="37">
        <v>0</v>
      </c>
      <c r="AS28" s="55" t="s">
        <v>267</v>
      </c>
      <c r="AT28" s="55">
        <v>1</v>
      </c>
      <c r="AU28" s="55">
        <v>0</v>
      </c>
      <c r="AV28" s="92">
        <f t="shared" si="0"/>
        <v>0</v>
      </c>
      <c r="AW28" s="55">
        <v>0</v>
      </c>
      <c r="AX28" s="55">
        <v>0</v>
      </c>
      <c r="AY28" s="37">
        <v>0</v>
      </c>
      <c r="AZ28" s="55" t="s">
        <v>309</v>
      </c>
      <c r="BA28" s="55">
        <v>1</v>
      </c>
      <c r="BB28" s="55">
        <v>0</v>
      </c>
      <c r="BC28" s="92">
        <f t="shared" si="2"/>
        <v>0</v>
      </c>
      <c r="BD28" s="55">
        <v>0</v>
      </c>
      <c r="BE28" s="55">
        <v>0</v>
      </c>
      <c r="BF28" s="37">
        <v>0</v>
      </c>
      <c r="BG28" s="198" t="s">
        <v>381</v>
      </c>
      <c r="BH28" s="87">
        <v>1</v>
      </c>
      <c r="BI28" s="87">
        <v>0</v>
      </c>
      <c r="BJ28" s="102">
        <v>0</v>
      </c>
      <c r="BK28" s="135" t="s">
        <v>336</v>
      </c>
      <c r="BL28" s="207" t="s">
        <v>25</v>
      </c>
    </row>
    <row r="29" spans="1:1674" ht="140.25" customHeight="1" x14ac:dyDescent="0.2">
      <c r="A29" s="206"/>
      <c r="B29" s="201"/>
      <c r="C29" s="203" t="s">
        <v>20</v>
      </c>
      <c r="D29" s="148" t="s">
        <v>19</v>
      </c>
      <c r="E29" s="148"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255</v>
      </c>
      <c r="AM29" s="87">
        <v>12</v>
      </c>
      <c r="AN29" s="87">
        <v>0</v>
      </c>
      <c r="AO29" s="37">
        <v>0</v>
      </c>
      <c r="AP29" s="87">
        <v>0</v>
      </c>
      <c r="AQ29" s="87">
        <v>0</v>
      </c>
      <c r="AR29" s="37">
        <v>0</v>
      </c>
      <c r="AS29" s="55" t="s">
        <v>302</v>
      </c>
      <c r="AT29" s="55">
        <v>12</v>
      </c>
      <c r="AU29" s="55">
        <v>0</v>
      </c>
      <c r="AV29" s="92">
        <f t="shared" si="0"/>
        <v>0</v>
      </c>
      <c r="AW29" s="55">
        <v>0</v>
      </c>
      <c r="AX29" s="55">
        <v>0</v>
      </c>
      <c r="AY29" s="37">
        <v>0</v>
      </c>
      <c r="AZ29" s="55" t="s">
        <v>310</v>
      </c>
      <c r="BA29" s="55">
        <v>0</v>
      </c>
      <c r="BB29" s="55">
        <v>0</v>
      </c>
      <c r="BC29" s="92">
        <v>0</v>
      </c>
      <c r="BD29" s="55">
        <v>0</v>
      </c>
      <c r="BE29" s="55">
        <v>0</v>
      </c>
      <c r="BF29" s="37">
        <v>0</v>
      </c>
      <c r="BG29" s="198" t="s">
        <v>382</v>
      </c>
      <c r="BH29" s="87">
        <v>12</v>
      </c>
      <c r="BI29" s="87">
        <v>0</v>
      </c>
      <c r="BJ29" s="102">
        <v>0</v>
      </c>
      <c r="BK29" s="134" t="s">
        <v>391</v>
      </c>
      <c r="BL29" s="207"/>
    </row>
    <row r="30" spans="1:1674" ht="312.75" customHeight="1" x14ac:dyDescent="0.2">
      <c r="A30" s="206"/>
      <c r="B30" s="201"/>
      <c r="C30" s="203"/>
      <c r="D30" s="148" t="s">
        <v>17</v>
      </c>
      <c r="E30" s="148"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255</v>
      </c>
      <c r="AM30" s="87">
        <v>1</v>
      </c>
      <c r="AN30" s="87">
        <v>0</v>
      </c>
      <c r="AO30" s="37">
        <v>0</v>
      </c>
      <c r="AP30" s="87">
        <v>0</v>
      </c>
      <c r="AQ30" s="87">
        <v>0</v>
      </c>
      <c r="AR30" s="37">
        <v>0</v>
      </c>
      <c r="AS30" s="55" t="s">
        <v>268</v>
      </c>
      <c r="AT30" s="55">
        <v>1</v>
      </c>
      <c r="AU30" s="55">
        <v>0</v>
      </c>
      <c r="AV30" s="92">
        <f t="shared" si="0"/>
        <v>0</v>
      </c>
      <c r="AW30" s="55">
        <v>0</v>
      </c>
      <c r="AX30" s="55">
        <v>0</v>
      </c>
      <c r="AY30" s="37">
        <v>0</v>
      </c>
      <c r="AZ30" s="55" t="s">
        <v>311</v>
      </c>
      <c r="BA30" s="55">
        <v>1</v>
      </c>
      <c r="BB30" s="55">
        <v>0</v>
      </c>
      <c r="BC30" s="92">
        <f t="shared" si="2"/>
        <v>0</v>
      </c>
      <c r="BD30" s="55">
        <v>0</v>
      </c>
      <c r="BE30" s="55">
        <v>0</v>
      </c>
      <c r="BF30" s="37">
        <v>0</v>
      </c>
      <c r="BG30" s="198" t="s">
        <v>383</v>
      </c>
      <c r="BH30" s="87">
        <v>1</v>
      </c>
      <c r="BI30" s="87">
        <v>0</v>
      </c>
      <c r="BJ30" s="102">
        <f t="shared" si="3"/>
        <v>0</v>
      </c>
      <c r="BK30" s="136" t="s">
        <v>284</v>
      </c>
      <c r="BL30" s="207"/>
    </row>
    <row r="31" spans="1:1674" ht="279" customHeight="1" x14ac:dyDescent="0.2">
      <c r="A31" s="206"/>
      <c r="B31" s="201" t="s">
        <v>15</v>
      </c>
      <c r="C31" s="148" t="s">
        <v>14</v>
      </c>
      <c r="D31" s="55" t="s">
        <v>13</v>
      </c>
      <c r="E31" s="148"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255</v>
      </c>
      <c r="AM31" s="87">
        <v>2</v>
      </c>
      <c r="AN31" s="87">
        <v>0</v>
      </c>
      <c r="AO31" s="37">
        <v>0</v>
      </c>
      <c r="AP31" s="87">
        <v>0</v>
      </c>
      <c r="AQ31" s="87">
        <v>0</v>
      </c>
      <c r="AR31" s="37">
        <v>0</v>
      </c>
      <c r="AS31" s="55" t="s">
        <v>291</v>
      </c>
      <c r="AT31" s="55">
        <v>2</v>
      </c>
      <c r="AU31" s="55">
        <v>0</v>
      </c>
      <c r="AV31" s="92">
        <f t="shared" si="0"/>
        <v>0</v>
      </c>
      <c r="AW31" s="55">
        <v>0</v>
      </c>
      <c r="AX31" s="55">
        <v>0</v>
      </c>
      <c r="AY31" s="37">
        <v>0</v>
      </c>
      <c r="AZ31" s="55" t="s">
        <v>339</v>
      </c>
      <c r="BA31" s="55">
        <v>12</v>
      </c>
      <c r="BB31" s="55">
        <v>0</v>
      </c>
      <c r="BC31" s="92">
        <f t="shared" si="2"/>
        <v>0</v>
      </c>
      <c r="BD31" s="188">
        <v>5600000</v>
      </c>
      <c r="BE31" s="177">
        <v>2800000</v>
      </c>
      <c r="BF31" s="91">
        <f>+BE31/BD31</f>
        <v>0.5</v>
      </c>
      <c r="BG31" s="198" t="s">
        <v>363</v>
      </c>
      <c r="BH31" s="87">
        <v>12</v>
      </c>
      <c r="BI31" s="87">
        <v>0</v>
      </c>
      <c r="BJ31" s="102">
        <v>0</v>
      </c>
      <c r="BK31" s="136" t="s">
        <v>284</v>
      </c>
      <c r="BL31" s="207"/>
    </row>
    <row r="32" spans="1:1674" ht="150" x14ac:dyDescent="0.2">
      <c r="A32" s="206"/>
      <c r="B32" s="201"/>
      <c r="C32" s="203" t="s">
        <v>11</v>
      </c>
      <c r="D32" s="148" t="s">
        <v>10</v>
      </c>
      <c r="E32" s="148"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252</v>
      </c>
      <c r="AM32" s="87">
        <v>12</v>
      </c>
      <c r="AN32" s="87">
        <v>0</v>
      </c>
      <c r="AO32" s="37">
        <v>0</v>
      </c>
      <c r="AP32" s="87">
        <v>0</v>
      </c>
      <c r="AQ32" s="87">
        <v>0</v>
      </c>
      <c r="AR32" s="37">
        <v>0</v>
      </c>
      <c r="AS32" s="55" t="s">
        <v>269</v>
      </c>
      <c r="AT32" s="55">
        <v>12</v>
      </c>
      <c r="AU32" s="55">
        <v>0</v>
      </c>
      <c r="AV32" s="92">
        <f t="shared" si="0"/>
        <v>0</v>
      </c>
      <c r="AW32" s="55">
        <v>0</v>
      </c>
      <c r="AX32" s="55">
        <v>0</v>
      </c>
      <c r="AY32" s="37">
        <v>0</v>
      </c>
      <c r="AZ32" s="55" t="s">
        <v>322</v>
      </c>
      <c r="BA32" s="55">
        <v>12</v>
      </c>
      <c r="BB32" s="55">
        <v>0</v>
      </c>
      <c r="BC32" s="92">
        <f t="shared" si="2"/>
        <v>0</v>
      </c>
      <c r="BD32" s="55">
        <v>0</v>
      </c>
      <c r="BE32" s="55">
        <v>0</v>
      </c>
      <c r="BF32" s="37">
        <v>0</v>
      </c>
      <c r="BG32" s="198" t="s">
        <v>364</v>
      </c>
      <c r="BH32" s="87">
        <v>12</v>
      </c>
      <c r="BI32" s="87">
        <v>0</v>
      </c>
      <c r="BJ32" s="102">
        <f t="shared" si="3"/>
        <v>0</v>
      </c>
      <c r="BK32" s="136" t="s">
        <v>284</v>
      </c>
      <c r="BL32" s="207"/>
    </row>
    <row r="33" spans="1:389" ht="180" x14ac:dyDescent="0.2">
      <c r="A33" s="206"/>
      <c r="B33" s="201"/>
      <c r="C33" s="203"/>
      <c r="D33" s="148" t="s">
        <v>8</v>
      </c>
      <c r="E33" s="148"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2">
        <v>1</v>
      </c>
      <c r="AG33" s="122">
        <v>0</v>
      </c>
      <c r="AH33" s="123">
        <v>0</v>
      </c>
      <c r="AI33" s="64">
        <v>0</v>
      </c>
      <c r="AJ33" s="64">
        <v>0</v>
      </c>
      <c r="AK33" s="44">
        <v>0</v>
      </c>
      <c r="AL33" s="55" t="s">
        <v>255</v>
      </c>
      <c r="AM33" s="55">
        <v>1</v>
      </c>
      <c r="AN33" s="55" t="s">
        <v>280</v>
      </c>
      <c r="AO33" s="44">
        <v>0.4</v>
      </c>
      <c r="AP33" s="55">
        <v>0</v>
      </c>
      <c r="AQ33" s="55">
        <v>0</v>
      </c>
      <c r="AR33" s="44">
        <v>0</v>
      </c>
      <c r="AS33" s="9" t="s">
        <v>299</v>
      </c>
      <c r="AT33" s="9">
        <v>1</v>
      </c>
      <c r="AU33" s="9">
        <v>0.5</v>
      </c>
      <c r="AV33" s="92">
        <f t="shared" si="0"/>
        <v>0.5</v>
      </c>
      <c r="AW33" s="9">
        <v>0</v>
      </c>
      <c r="AX33" s="9">
        <v>0</v>
      </c>
      <c r="AY33" s="44">
        <v>0</v>
      </c>
      <c r="AZ33" s="9" t="s">
        <v>320</v>
      </c>
      <c r="BA33" s="9">
        <v>1</v>
      </c>
      <c r="BB33" s="9">
        <v>0.6</v>
      </c>
      <c r="BC33" s="92">
        <f t="shared" si="2"/>
        <v>0.6</v>
      </c>
      <c r="BD33" s="9">
        <v>0</v>
      </c>
      <c r="BE33" s="9">
        <v>0</v>
      </c>
      <c r="BF33" s="44">
        <v>0</v>
      </c>
      <c r="BG33" s="198" t="s">
        <v>384</v>
      </c>
      <c r="BH33" s="162">
        <v>1</v>
      </c>
      <c r="BI33" s="162">
        <v>0.6</v>
      </c>
      <c r="BJ33" s="163">
        <f>+BI33/BH33</f>
        <v>0.6</v>
      </c>
      <c r="BK33" s="164" t="s">
        <v>332</v>
      </c>
      <c r="BL33" s="207"/>
    </row>
    <row r="34" spans="1:389" s="93" customFormat="1" ht="135.75" thickBot="1" x14ac:dyDescent="0.25">
      <c r="A34" s="208"/>
      <c r="B34" s="58" t="s">
        <v>5</v>
      </c>
      <c r="C34" s="180" t="s">
        <v>4</v>
      </c>
      <c r="D34" s="180" t="s">
        <v>3</v>
      </c>
      <c r="E34" s="180"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4">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6" t="s">
        <v>175</v>
      </c>
      <c r="AT34" s="106">
        <v>1</v>
      </c>
      <c r="AU34" s="106">
        <v>1</v>
      </c>
      <c r="AV34" s="92">
        <f t="shared" si="0"/>
        <v>1</v>
      </c>
      <c r="AW34" s="98">
        <v>9600000</v>
      </c>
      <c r="AX34" s="98">
        <v>9600000</v>
      </c>
      <c r="AY34" s="92">
        <v>1</v>
      </c>
      <c r="AZ34" s="106" t="s">
        <v>321</v>
      </c>
      <c r="BA34" s="106">
        <v>1</v>
      </c>
      <c r="BB34" s="106">
        <v>1</v>
      </c>
      <c r="BC34" s="92">
        <f t="shared" si="2"/>
        <v>1</v>
      </c>
      <c r="BD34" s="98">
        <v>9600000</v>
      </c>
      <c r="BE34" s="98">
        <v>9600000</v>
      </c>
      <c r="BF34" s="92">
        <v>1</v>
      </c>
      <c r="BG34" s="198" t="s">
        <v>385</v>
      </c>
      <c r="BH34" s="160">
        <v>1</v>
      </c>
      <c r="BI34" s="162">
        <v>1</v>
      </c>
      <c r="BJ34" s="163">
        <f>+BI34/BH34</f>
        <v>1</v>
      </c>
      <c r="BK34" s="165" t="s">
        <v>285</v>
      </c>
      <c r="BL34" s="207"/>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row>
    <row r="35" spans="1:389" x14ac:dyDescent="0.2">
      <c r="BK35" s="132"/>
    </row>
    <row r="36" spans="1:389" x14ac:dyDescent="0.2">
      <c r="AP36" s="129"/>
      <c r="BK36" s="132"/>
    </row>
    <row r="37" spans="1:389" x14ac:dyDescent="0.2">
      <c r="AP37" s="129"/>
      <c r="BK37" s="132"/>
    </row>
    <row r="38" spans="1:389" x14ac:dyDescent="0.2">
      <c r="AP38" s="129"/>
      <c r="BK38" s="132"/>
    </row>
    <row r="39" spans="1:389" x14ac:dyDescent="0.2">
      <c r="AP39" s="129"/>
      <c r="BK39" s="132"/>
    </row>
    <row r="40" spans="1:389" x14ac:dyDescent="0.2">
      <c r="AP40" s="130"/>
      <c r="BK40" s="132"/>
    </row>
    <row r="41" spans="1:389" x14ac:dyDescent="0.2">
      <c r="BK41" s="132"/>
    </row>
    <row r="42" spans="1:389" x14ac:dyDescent="0.2">
      <c r="AH42" s="12"/>
      <c r="AI42" s="12"/>
      <c r="AJ42" s="12"/>
      <c r="AK42" s="12"/>
      <c r="AL42" s="12"/>
      <c r="AM42" s="12"/>
      <c r="AN42" s="12"/>
      <c r="AO42" s="12"/>
      <c r="AP42" s="12"/>
      <c r="AQ42" s="12"/>
      <c r="AR42" s="12"/>
      <c r="AS42" s="12"/>
      <c r="BK42" s="132"/>
    </row>
    <row r="43" spans="1:389" x14ac:dyDescent="0.2">
      <c r="AH43" s="12"/>
      <c r="AI43" s="12"/>
      <c r="AJ43" s="12"/>
      <c r="AK43" s="12"/>
      <c r="AL43" s="12"/>
      <c r="AM43" s="12"/>
      <c r="AN43" s="12"/>
      <c r="AO43" s="12"/>
      <c r="AP43" s="12"/>
      <c r="AQ43" s="12"/>
      <c r="AR43" s="12"/>
      <c r="AS43" s="12"/>
      <c r="BK43" s="132"/>
    </row>
    <row r="44" spans="1:389" x14ac:dyDescent="0.2">
      <c r="AH44" s="12"/>
      <c r="AI44" s="12"/>
      <c r="AJ44" s="12"/>
      <c r="AK44" s="12"/>
      <c r="AL44" s="12"/>
      <c r="AM44" s="12"/>
      <c r="AN44" s="12"/>
      <c r="AO44" s="12"/>
      <c r="AP44" s="12"/>
      <c r="AQ44" s="12"/>
      <c r="AR44" s="12"/>
      <c r="AS44" s="12"/>
      <c r="BK44" s="132"/>
    </row>
    <row r="45" spans="1:389" x14ac:dyDescent="0.2">
      <c r="AH45" s="12"/>
      <c r="AI45" s="12"/>
      <c r="AJ45" s="12"/>
      <c r="AK45" s="12"/>
      <c r="AL45" s="12"/>
      <c r="AM45" s="12"/>
      <c r="AN45" s="12"/>
      <c r="AO45" s="12"/>
      <c r="AP45" s="12"/>
      <c r="AQ45" s="12"/>
      <c r="AR45" s="12"/>
      <c r="AS45" s="12"/>
      <c r="BK45" s="132"/>
    </row>
    <row r="46" spans="1:389" x14ac:dyDescent="0.2">
      <c r="AH46" s="12"/>
      <c r="AI46" s="12"/>
      <c r="AJ46" s="12"/>
      <c r="AK46" s="12"/>
      <c r="AL46" s="12"/>
      <c r="AM46" s="12"/>
      <c r="AN46" s="12"/>
      <c r="AO46" s="12"/>
      <c r="AP46" s="12"/>
      <c r="AQ46" s="12"/>
      <c r="AR46" s="12"/>
      <c r="AS46" s="12"/>
      <c r="BK46" s="132"/>
    </row>
    <row r="47" spans="1:389" x14ac:dyDescent="0.2">
      <c r="AH47" s="12"/>
      <c r="AI47" s="12"/>
      <c r="AJ47" s="12"/>
      <c r="AK47" s="12"/>
      <c r="AL47" s="12"/>
      <c r="AM47" s="12"/>
      <c r="AN47" s="12"/>
      <c r="AO47" s="12"/>
      <c r="AP47" s="12"/>
      <c r="AQ47" s="12"/>
      <c r="AR47" s="12"/>
      <c r="AS47" s="12"/>
      <c r="BK47" s="132"/>
    </row>
    <row r="48" spans="1:389" x14ac:dyDescent="0.2">
      <c r="AH48" s="12"/>
      <c r="AI48" s="12"/>
      <c r="AJ48" s="12"/>
      <c r="AK48" s="12"/>
      <c r="AL48" s="12"/>
      <c r="AM48" s="12"/>
      <c r="AN48" s="12"/>
      <c r="AO48" s="12"/>
      <c r="AP48" s="12"/>
      <c r="AQ48" s="12"/>
      <c r="AR48" s="12"/>
      <c r="AS48" s="12"/>
      <c r="BK48" s="132"/>
    </row>
    <row r="49" spans="34:63" x14ac:dyDescent="0.2">
      <c r="AH49" s="12"/>
      <c r="AI49" s="12"/>
      <c r="AJ49" s="12"/>
      <c r="AK49" s="12"/>
      <c r="AL49" s="12"/>
      <c r="AM49" s="12"/>
      <c r="AN49" s="12"/>
      <c r="AO49" s="12"/>
      <c r="AP49" s="12"/>
      <c r="AQ49" s="12"/>
      <c r="AR49" s="12"/>
      <c r="AS49" s="12"/>
      <c r="BK49" s="132"/>
    </row>
    <row r="50" spans="34:63" x14ac:dyDescent="0.2">
      <c r="AH50" s="12"/>
      <c r="AI50" s="12"/>
      <c r="AJ50" s="12"/>
      <c r="AK50" s="12"/>
      <c r="AL50" s="12"/>
      <c r="AM50" s="12"/>
      <c r="AN50" s="12"/>
      <c r="AO50" s="12"/>
      <c r="AP50" s="12"/>
      <c r="AQ50" s="12"/>
      <c r="AR50" s="12"/>
      <c r="AS50" s="12"/>
      <c r="BK50" s="132"/>
    </row>
    <row r="51" spans="34:63" x14ac:dyDescent="0.2">
      <c r="AH51" s="12"/>
      <c r="AI51" s="12"/>
      <c r="AJ51" s="12"/>
      <c r="AK51" s="12"/>
      <c r="AL51" s="12"/>
      <c r="AM51" s="12"/>
      <c r="AN51" s="12"/>
      <c r="AO51" s="12"/>
      <c r="AP51" s="12"/>
      <c r="AQ51" s="12"/>
      <c r="AR51" s="12"/>
      <c r="AS51" s="12"/>
      <c r="BK51" s="132"/>
    </row>
    <row r="52" spans="34:63" x14ac:dyDescent="0.2">
      <c r="AH52" s="12"/>
      <c r="AI52" s="12"/>
      <c r="AJ52" s="12"/>
      <c r="AK52" s="12"/>
      <c r="AL52" s="12"/>
      <c r="AM52" s="12"/>
      <c r="AN52" s="12"/>
      <c r="AO52" s="12"/>
      <c r="AP52" s="12"/>
      <c r="AQ52" s="12"/>
      <c r="AR52" s="12"/>
      <c r="AS52" s="12"/>
      <c r="BK52" s="132"/>
    </row>
    <row r="53" spans="34:63" x14ac:dyDescent="0.2">
      <c r="AH53" s="12"/>
      <c r="AI53" s="12"/>
      <c r="AJ53" s="12"/>
      <c r="AK53" s="12"/>
      <c r="AL53" s="12"/>
      <c r="AM53" s="12"/>
      <c r="AN53" s="12"/>
      <c r="AO53" s="12"/>
      <c r="AP53" s="12"/>
      <c r="AQ53" s="12"/>
      <c r="AR53" s="12"/>
      <c r="AS53" s="12"/>
      <c r="BK53" s="132"/>
    </row>
    <row r="54" spans="34:63" x14ac:dyDescent="0.2">
      <c r="AH54" s="12"/>
      <c r="AI54" s="12"/>
      <c r="AJ54" s="12"/>
      <c r="AK54" s="12"/>
      <c r="AL54" s="12"/>
      <c r="AM54" s="12"/>
      <c r="AN54" s="12"/>
      <c r="AO54" s="12"/>
      <c r="AP54" s="12"/>
      <c r="AQ54" s="12"/>
      <c r="AR54" s="12"/>
      <c r="AS54" s="12"/>
      <c r="BK54" s="132"/>
    </row>
    <row r="55" spans="34:63" x14ac:dyDescent="0.2">
      <c r="AH55" s="12"/>
      <c r="AI55" s="12"/>
      <c r="AJ55" s="12"/>
      <c r="AK55" s="12"/>
      <c r="AL55" s="12"/>
      <c r="AM55" s="12"/>
      <c r="AN55" s="12"/>
      <c r="AO55" s="12"/>
      <c r="AP55" s="12"/>
      <c r="AQ55" s="12"/>
      <c r="AR55" s="12"/>
      <c r="AS55" s="12"/>
      <c r="BK55" s="132"/>
    </row>
    <row r="56" spans="34:63" x14ac:dyDescent="0.2">
      <c r="AH56" s="12"/>
      <c r="AI56" s="12"/>
      <c r="AJ56" s="12"/>
      <c r="AK56" s="12"/>
      <c r="AL56" s="12"/>
      <c r="AM56" s="12"/>
      <c r="AN56" s="12"/>
      <c r="AO56" s="12"/>
      <c r="AP56" s="12"/>
      <c r="AQ56" s="12"/>
      <c r="AR56" s="12"/>
      <c r="AS56" s="12"/>
      <c r="BK56" s="132"/>
    </row>
    <row r="57" spans="34:63" x14ac:dyDescent="0.2">
      <c r="AH57" s="12"/>
      <c r="AI57" s="12"/>
      <c r="AJ57" s="12"/>
      <c r="AK57" s="12"/>
      <c r="AL57" s="12"/>
      <c r="AM57" s="12"/>
      <c r="AN57" s="12"/>
      <c r="AO57" s="12"/>
      <c r="AP57" s="12"/>
      <c r="AQ57" s="12"/>
      <c r="AR57" s="12"/>
      <c r="AS57" s="12"/>
      <c r="BK57" s="132"/>
    </row>
    <row r="58" spans="34:63" x14ac:dyDescent="0.2">
      <c r="AH58" s="12"/>
      <c r="AI58" s="12"/>
      <c r="AJ58" s="12"/>
      <c r="AK58" s="12"/>
      <c r="AL58" s="12"/>
      <c r="AM58" s="12"/>
      <c r="AN58" s="12"/>
      <c r="AO58" s="12"/>
      <c r="AP58" s="12"/>
      <c r="AQ58" s="12"/>
      <c r="AR58" s="12"/>
      <c r="AS58" s="12"/>
      <c r="BK58" s="132"/>
    </row>
    <row r="59" spans="34:63" x14ac:dyDescent="0.2">
      <c r="AH59" s="12"/>
      <c r="AI59" s="12"/>
      <c r="AJ59" s="12"/>
      <c r="AK59" s="12"/>
      <c r="AL59" s="12"/>
      <c r="AM59" s="12"/>
      <c r="AN59" s="12"/>
      <c r="AO59" s="12"/>
      <c r="AP59" s="12"/>
      <c r="AQ59" s="12"/>
      <c r="AR59" s="12"/>
      <c r="AS59" s="12"/>
      <c r="BK59" s="132"/>
    </row>
    <row r="60" spans="34:63" x14ac:dyDescent="0.2">
      <c r="AH60" s="12"/>
      <c r="AI60" s="12"/>
      <c r="AJ60" s="12"/>
      <c r="AK60" s="12"/>
      <c r="AL60" s="12"/>
      <c r="AM60" s="12"/>
      <c r="AN60" s="12"/>
      <c r="AO60" s="12"/>
      <c r="AP60" s="12"/>
      <c r="AQ60" s="12"/>
      <c r="AR60" s="12"/>
      <c r="AS60" s="12"/>
      <c r="BK60" s="132"/>
    </row>
    <row r="61" spans="34:63" x14ac:dyDescent="0.2">
      <c r="AH61" s="12"/>
      <c r="AI61" s="12"/>
      <c r="AJ61" s="12"/>
      <c r="AK61" s="12"/>
      <c r="AL61" s="12"/>
      <c r="AM61" s="12"/>
      <c r="AN61" s="12"/>
      <c r="AO61" s="12"/>
      <c r="AP61" s="12"/>
      <c r="AQ61" s="12"/>
      <c r="AR61" s="12"/>
      <c r="AS61" s="12"/>
      <c r="BK61" s="132"/>
    </row>
    <row r="62" spans="34:63" x14ac:dyDescent="0.2">
      <c r="AH62" s="12"/>
      <c r="AI62" s="12"/>
      <c r="AJ62" s="12"/>
      <c r="AK62" s="12"/>
      <c r="AL62" s="12"/>
      <c r="AM62" s="12"/>
      <c r="AN62" s="12"/>
      <c r="AO62" s="12"/>
      <c r="AP62" s="12"/>
      <c r="AQ62" s="12"/>
      <c r="AR62" s="12"/>
      <c r="AS62" s="12"/>
      <c r="BK62" s="132"/>
    </row>
    <row r="63" spans="34:63" x14ac:dyDescent="0.2">
      <c r="AH63" s="12"/>
      <c r="AI63" s="12"/>
      <c r="AJ63" s="12"/>
      <c r="AK63" s="12"/>
      <c r="AL63" s="12"/>
      <c r="AM63" s="12"/>
      <c r="AN63" s="12"/>
      <c r="AO63" s="12"/>
      <c r="AP63" s="12"/>
      <c r="AQ63" s="12"/>
      <c r="AR63" s="12"/>
      <c r="AS63" s="12"/>
      <c r="BK63" s="132"/>
    </row>
    <row r="64" spans="34:63" x14ac:dyDescent="0.2">
      <c r="AH64" s="12"/>
      <c r="AI64" s="12"/>
      <c r="AJ64" s="12"/>
      <c r="AK64" s="12"/>
      <c r="AL64" s="12"/>
      <c r="AM64" s="12"/>
      <c r="AN64" s="12"/>
      <c r="AO64" s="12"/>
      <c r="AP64" s="12"/>
      <c r="AQ64" s="12"/>
      <c r="AR64" s="12"/>
      <c r="AS64" s="12"/>
      <c r="BK64" s="132"/>
    </row>
    <row r="65" spans="34:63" x14ac:dyDescent="0.2">
      <c r="AH65" s="12"/>
      <c r="AI65" s="12"/>
      <c r="AJ65" s="12"/>
      <c r="AK65" s="12"/>
      <c r="AL65" s="12"/>
      <c r="AM65" s="12"/>
      <c r="AN65" s="12"/>
      <c r="AO65" s="12"/>
      <c r="AP65" s="12"/>
      <c r="AQ65" s="12"/>
      <c r="AR65" s="12"/>
      <c r="AS65" s="12"/>
      <c r="BK65" s="132"/>
    </row>
    <row r="66" spans="34:63" x14ac:dyDescent="0.2">
      <c r="AH66" s="12"/>
      <c r="AI66" s="12"/>
      <c r="AJ66" s="12"/>
      <c r="AK66" s="12"/>
      <c r="AL66" s="12"/>
      <c r="AM66" s="12"/>
      <c r="AN66" s="12"/>
      <c r="AO66" s="12"/>
      <c r="AP66" s="12"/>
      <c r="AQ66" s="12"/>
      <c r="AR66" s="12"/>
      <c r="AS66" s="12"/>
      <c r="BK66" s="132"/>
    </row>
    <row r="67" spans="34:63" x14ac:dyDescent="0.2">
      <c r="AH67" s="12"/>
      <c r="AI67" s="12"/>
      <c r="AJ67" s="12"/>
      <c r="AK67" s="12"/>
      <c r="AL67" s="12"/>
      <c r="AM67" s="12"/>
      <c r="AN67" s="12"/>
      <c r="AO67" s="12"/>
      <c r="AP67" s="12"/>
      <c r="AQ67" s="12"/>
      <c r="AR67" s="12"/>
      <c r="AS67" s="12"/>
      <c r="BK67" s="132"/>
    </row>
    <row r="68" spans="34:63" x14ac:dyDescent="0.2">
      <c r="AH68" s="12"/>
      <c r="AI68" s="12"/>
      <c r="AJ68" s="12"/>
      <c r="AK68" s="12"/>
      <c r="AL68" s="12"/>
      <c r="AM68" s="12"/>
      <c r="AN68" s="12"/>
      <c r="AO68" s="12"/>
      <c r="AP68" s="12"/>
      <c r="AQ68" s="12"/>
      <c r="AR68" s="12"/>
      <c r="AS68" s="12"/>
      <c r="BK68" s="132"/>
    </row>
    <row r="69" spans="34:63" x14ac:dyDescent="0.2">
      <c r="AH69" s="12"/>
      <c r="AI69" s="12"/>
      <c r="AJ69" s="12"/>
      <c r="AK69" s="12"/>
      <c r="AL69" s="12"/>
      <c r="AM69" s="12"/>
      <c r="AN69" s="12"/>
      <c r="AO69" s="12"/>
      <c r="AP69" s="12"/>
      <c r="AQ69" s="12"/>
      <c r="AR69" s="12"/>
      <c r="AS69" s="12"/>
      <c r="BK69" s="132"/>
    </row>
    <row r="70" spans="34:63" x14ac:dyDescent="0.2">
      <c r="AH70" s="12"/>
      <c r="AI70" s="12"/>
      <c r="AJ70" s="12"/>
      <c r="AK70" s="12"/>
      <c r="AL70" s="12"/>
      <c r="AM70" s="12"/>
      <c r="AN70" s="12"/>
      <c r="AO70" s="12"/>
      <c r="AP70" s="12"/>
      <c r="AQ70" s="12"/>
      <c r="AR70" s="12"/>
      <c r="AS70" s="12"/>
      <c r="BK70" s="132"/>
    </row>
    <row r="71" spans="34:63" x14ac:dyDescent="0.2">
      <c r="AH71" s="12"/>
      <c r="AI71" s="12"/>
      <c r="AJ71" s="12"/>
      <c r="AK71" s="12"/>
      <c r="AL71" s="12"/>
      <c r="AM71" s="12"/>
      <c r="AN71" s="12"/>
      <c r="AO71" s="12"/>
      <c r="AP71" s="12"/>
      <c r="AQ71" s="12"/>
      <c r="AR71" s="12"/>
      <c r="AS71" s="12"/>
      <c r="BK71" s="132"/>
    </row>
    <row r="72" spans="34:63" x14ac:dyDescent="0.2">
      <c r="AH72" s="12"/>
      <c r="AI72" s="12"/>
      <c r="AJ72" s="12"/>
      <c r="AK72" s="12"/>
      <c r="AL72" s="12"/>
      <c r="AM72" s="12"/>
      <c r="AN72" s="12"/>
      <c r="AO72" s="12"/>
      <c r="AP72" s="12"/>
      <c r="AQ72" s="12"/>
      <c r="AR72" s="12"/>
      <c r="AS72" s="12"/>
      <c r="BK72" s="132"/>
    </row>
    <row r="73" spans="34:63" x14ac:dyDescent="0.2">
      <c r="AH73" s="12"/>
      <c r="AI73" s="12"/>
      <c r="AJ73" s="12"/>
      <c r="AK73" s="12"/>
      <c r="AL73" s="12"/>
      <c r="AM73" s="12"/>
      <c r="AN73" s="12"/>
      <c r="AO73" s="12"/>
      <c r="AP73" s="12"/>
      <c r="AQ73" s="12"/>
      <c r="AR73" s="12"/>
      <c r="AS73" s="12"/>
      <c r="BK73" s="132"/>
    </row>
    <row r="74" spans="34:63" x14ac:dyDescent="0.2">
      <c r="AH74" s="12"/>
      <c r="AI74" s="12"/>
      <c r="AJ74" s="12"/>
      <c r="AK74" s="12"/>
      <c r="AL74" s="12"/>
      <c r="AM74" s="12"/>
      <c r="AN74" s="12"/>
      <c r="AO74" s="12"/>
      <c r="AP74" s="12"/>
      <c r="AQ74" s="12"/>
      <c r="AR74" s="12"/>
      <c r="AS74" s="12"/>
      <c r="BK74" s="132"/>
    </row>
    <row r="75" spans="34:63" x14ac:dyDescent="0.2">
      <c r="AH75" s="12"/>
      <c r="AI75" s="12"/>
      <c r="AJ75" s="12"/>
      <c r="AK75" s="12"/>
      <c r="AL75" s="12"/>
      <c r="AM75" s="12"/>
      <c r="AN75" s="12"/>
      <c r="AO75" s="12"/>
      <c r="AP75" s="12"/>
      <c r="AQ75" s="12"/>
      <c r="AR75" s="12"/>
      <c r="AS75" s="12"/>
      <c r="BK75" s="132"/>
    </row>
    <row r="76" spans="34:63" x14ac:dyDescent="0.2">
      <c r="AH76" s="12"/>
      <c r="AI76" s="12"/>
      <c r="AJ76" s="12"/>
      <c r="AK76" s="12"/>
      <c r="AL76" s="12"/>
      <c r="AM76" s="12"/>
      <c r="AN76" s="12"/>
      <c r="AO76" s="12"/>
      <c r="AP76" s="12"/>
      <c r="AQ76" s="12"/>
      <c r="AR76" s="12"/>
      <c r="AS76" s="12"/>
      <c r="BK76" s="132"/>
    </row>
    <row r="77" spans="34:63" x14ac:dyDescent="0.2">
      <c r="AH77" s="12"/>
      <c r="AI77" s="12"/>
      <c r="AJ77" s="12"/>
      <c r="AK77" s="12"/>
      <c r="AL77" s="12"/>
      <c r="AM77" s="12"/>
      <c r="AN77" s="12"/>
      <c r="AO77" s="12"/>
      <c r="AP77" s="12"/>
      <c r="AQ77" s="12"/>
      <c r="AR77" s="12"/>
      <c r="AS77" s="12"/>
      <c r="BK77" s="132"/>
    </row>
    <row r="78" spans="34:63" x14ac:dyDescent="0.2">
      <c r="AH78" s="12"/>
      <c r="AI78" s="12"/>
      <c r="AJ78" s="12"/>
      <c r="AK78" s="12"/>
      <c r="AL78" s="12"/>
      <c r="AM78" s="12"/>
      <c r="AN78" s="12"/>
      <c r="AO78" s="12"/>
      <c r="AP78" s="12"/>
      <c r="AQ78" s="12"/>
      <c r="AR78" s="12"/>
      <c r="AS78" s="12"/>
      <c r="BK78" s="132"/>
    </row>
    <row r="79" spans="34:63" x14ac:dyDescent="0.2">
      <c r="AH79" s="12"/>
      <c r="AI79" s="12"/>
      <c r="AJ79" s="12"/>
      <c r="AK79" s="12"/>
      <c r="AL79" s="12"/>
      <c r="AM79" s="12"/>
      <c r="AN79" s="12"/>
      <c r="AO79" s="12"/>
      <c r="AP79" s="12"/>
      <c r="AQ79" s="12"/>
      <c r="AR79" s="12"/>
      <c r="AS79" s="12"/>
      <c r="BK79" s="132"/>
    </row>
    <row r="80" spans="34:63" x14ac:dyDescent="0.2">
      <c r="AH80" s="12"/>
      <c r="AI80" s="12"/>
      <c r="AJ80" s="12"/>
      <c r="AK80" s="12"/>
      <c r="AL80" s="12"/>
      <c r="AM80" s="12"/>
      <c r="AN80" s="12"/>
      <c r="AO80" s="12"/>
      <c r="AP80" s="12"/>
      <c r="AQ80" s="12"/>
      <c r="AR80" s="12"/>
      <c r="AS80" s="12"/>
      <c r="BK80" s="132"/>
    </row>
    <row r="81" spans="34:63" x14ac:dyDescent="0.2">
      <c r="AH81" s="12"/>
      <c r="AI81" s="12"/>
      <c r="AJ81" s="12"/>
      <c r="AK81" s="12"/>
      <c r="AL81" s="12"/>
      <c r="AM81" s="12"/>
      <c r="AN81" s="12"/>
      <c r="AO81" s="12"/>
      <c r="AP81" s="12"/>
      <c r="AQ81" s="12"/>
      <c r="AR81" s="12"/>
      <c r="AS81" s="12"/>
      <c r="BK81" s="132"/>
    </row>
    <row r="82" spans="34:63" x14ac:dyDescent="0.2">
      <c r="AH82" s="12"/>
      <c r="AI82" s="12"/>
      <c r="AJ82" s="12"/>
      <c r="AK82" s="12"/>
      <c r="AL82" s="12"/>
      <c r="AM82" s="12"/>
      <c r="AN82" s="12"/>
      <c r="AO82" s="12"/>
      <c r="AP82" s="12"/>
      <c r="AQ82" s="12"/>
      <c r="AR82" s="12"/>
      <c r="AS82" s="12"/>
      <c r="BK82" s="132"/>
    </row>
    <row r="83" spans="34:63" x14ac:dyDescent="0.2">
      <c r="AH83" s="12"/>
      <c r="AI83" s="12"/>
      <c r="AJ83" s="12"/>
      <c r="AK83" s="12"/>
      <c r="AL83" s="12"/>
      <c r="AM83" s="12"/>
      <c r="AN83" s="12"/>
      <c r="AO83" s="12"/>
      <c r="AP83" s="12"/>
      <c r="AQ83" s="12"/>
      <c r="AR83" s="12"/>
      <c r="AS83" s="12"/>
      <c r="BK83" s="132"/>
    </row>
    <row r="84" spans="34:63" x14ac:dyDescent="0.2">
      <c r="AH84" s="12"/>
      <c r="AI84" s="12"/>
      <c r="AJ84" s="12"/>
      <c r="AK84" s="12"/>
      <c r="AL84" s="12"/>
      <c r="AM84" s="12"/>
      <c r="AN84" s="12"/>
      <c r="AO84" s="12"/>
      <c r="AP84" s="12"/>
      <c r="AQ84" s="12"/>
      <c r="AR84" s="12"/>
      <c r="AS84" s="12"/>
      <c r="BK84" s="132"/>
    </row>
    <row r="85" spans="34:63" x14ac:dyDescent="0.2">
      <c r="AH85" s="12"/>
      <c r="AI85" s="12"/>
      <c r="AJ85" s="12"/>
      <c r="AK85" s="12"/>
      <c r="AL85" s="12"/>
      <c r="AM85" s="12"/>
      <c r="AN85" s="12"/>
      <c r="AO85" s="12"/>
      <c r="AP85" s="12"/>
      <c r="AQ85" s="12"/>
      <c r="AR85" s="12"/>
      <c r="AS85" s="12"/>
      <c r="BK85" s="132"/>
    </row>
    <row r="86" spans="34:63" x14ac:dyDescent="0.2">
      <c r="AH86" s="12"/>
      <c r="AI86" s="12"/>
      <c r="AJ86" s="12"/>
      <c r="AK86" s="12"/>
      <c r="AL86" s="12"/>
      <c r="AM86" s="12"/>
      <c r="AN86" s="12"/>
      <c r="AO86" s="12"/>
      <c r="AP86" s="12"/>
      <c r="AQ86" s="12"/>
      <c r="AR86" s="12"/>
      <c r="AS86" s="12"/>
      <c r="BK86" s="132"/>
    </row>
    <row r="87" spans="34:63" x14ac:dyDescent="0.2">
      <c r="AH87" s="12"/>
      <c r="AI87" s="12"/>
      <c r="AJ87" s="12"/>
      <c r="AK87" s="12"/>
      <c r="AL87" s="12"/>
      <c r="AM87" s="12"/>
      <c r="AN87" s="12"/>
      <c r="AO87" s="12"/>
      <c r="AP87" s="12"/>
      <c r="AQ87" s="12"/>
      <c r="AR87" s="12"/>
      <c r="AS87" s="12"/>
      <c r="BK87" s="132"/>
    </row>
    <row r="88" spans="34:63" x14ac:dyDescent="0.2">
      <c r="AH88" s="12"/>
      <c r="AI88" s="12"/>
      <c r="AJ88" s="12"/>
      <c r="AK88" s="12"/>
      <c r="AL88" s="12"/>
      <c r="AM88" s="12"/>
      <c r="AN88" s="12"/>
      <c r="AO88" s="12"/>
      <c r="AP88" s="12"/>
      <c r="AQ88" s="12"/>
      <c r="AR88" s="12"/>
      <c r="AS88" s="12"/>
      <c r="BK88" s="132"/>
    </row>
    <row r="89" spans="34:63" x14ac:dyDescent="0.2">
      <c r="AH89" s="12"/>
      <c r="AI89" s="12"/>
      <c r="AJ89" s="12"/>
      <c r="AK89" s="12"/>
      <c r="AL89" s="12"/>
      <c r="AM89" s="12"/>
      <c r="AN89" s="12"/>
      <c r="AO89" s="12"/>
      <c r="AP89" s="12"/>
      <c r="AQ89" s="12"/>
      <c r="AR89" s="12"/>
      <c r="AS89" s="12"/>
      <c r="BK89" s="132"/>
    </row>
    <row r="90" spans="34:63" x14ac:dyDescent="0.2">
      <c r="AH90" s="12"/>
      <c r="AI90" s="12"/>
      <c r="AJ90" s="12"/>
      <c r="AK90" s="12"/>
      <c r="AL90" s="12"/>
      <c r="AM90" s="12"/>
      <c r="AN90" s="12"/>
      <c r="AO90" s="12"/>
      <c r="AP90" s="12"/>
      <c r="AQ90" s="12"/>
      <c r="AR90" s="12"/>
      <c r="AS90" s="12"/>
      <c r="BK90" s="132"/>
    </row>
    <row r="91" spans="34:63" x14ac:dyDescent="0.2">
      <c r="AH91" s="12"/>
      <c r="AI91" s="12"/>
      <c r="AJ91" s="12"/>
      <c r="AK91" s="12"/>
      <c r="AL91" s="12"/>
      <c r="AM91" s="12"/>
      <c r="AN91" s="12"/>
      <c r="AO91" s="12"/>
      <c r="AP91" s="12"/>
      <c r="AQ91" s="12"/>
      <c r="AR91" s="12"/>
      <c r="AS91" s="12"/>
      <c r="BK91" s="132"/>
    </row>
    <row r="92" spans="34:63" x14ac:dyDescent="0.2">
      <c r="AH92" s="12"/>
      <c r="AI92" s="12"/>
      <c r="AJ92" s="12"/>
      <c r="AK92" s="12"/>
      <c r="AL92" s="12"/>
      <c r="AM92" s="12"/>
      <c r="AN92" s="12"/>
      <c r="AO92" s="12"/>
      <c r="AP92" s="12"/>
      <c r="AQ92" s="12"/>
      <c r="AR92" s="12"/>
      <c r="AS92" s="12"/>
      <c r="BK92" s="132"/>
    </row>
    <row r="93" spans="34:63" x14ac:dyDescent="0.2">
      <c r="AH93" s="12"/>
      <c r="AI93" s="12"/>
      <c r="AJ93" s="12"/>
      <c r="AK93" s="12"/>
      <c r="AL93" s="12"/>
      <c r="AM93" s="12"/>
      <c r="AN93" s="12"/>
      <c r="AO93" s="12"/>
      <c r="AP93" s="12"/>
      <c r="AQ93" s="12"/>
      <c r="AR93" s="12"/>
      <c r="AS93" s="12"/>
      <c r="BK93" s="132"/>
    </row>
    <row r="94" spans="34:63" x14ac:dyDescent="0.2">
      <c r="AH94" s="12"/>
      <c r="AI94" s="12"/>
      <c r="AJ94" s="12"/>
      <c r="AK94" s="12"/>
      <c r="AL94" s="12"/>
      <c r="AM94" s="12"/>
      <c r="AN94" s="12"/>
      <c r="AO94" s="12"/>
      <c r="AP94" s="12"/>
      <c r="AQ94" s="12"/>
      <c r="AR94" s="12"/>
      <c r="AS94" s="12"/>
      <c r="BK94" s="132"/>
    </row>
    <row r="95" spans="34:63" x14ac:dyDescent="0.2">
      <c r="AH95" s="12"/>
      <c r="AI95" s="12"/>
      <c r="AJ95" s="12"/>
      <c r="AK95" s="12"/>
      <c r="AL95" s="12"/>
      <c r="AM95" s="12"/>
      <c r="AN95" s="12"/>
      <c r="AO95" s="12"/>
      <c r="AP95" s="12"/>
      <c r="AQ95" s="12"/>
      <c r="AR95" s="12"/>
      <c r="AS95" s="12"/>
      <c r="BK95" s="132"/>
    </row>
    <row r="96" spans="34:63" x14ac:dyDescent="0.2">
      <c r="AH96" s="12"/>
      <c r="AI96" s="12"/>
      <c r="AJ96" s="12"/>
      <c r="AK96" s="12"/>
      <c r="AL96" s="12"/>
      <c r="AM96" s="12"/>
      <c r="AN96" s="12"/>
      <c r="AO96" s="12"/>
      <c r="AP96" s="12"/>
      <c r="AQ96" s="12"/>
      <c r="AR96" s="12"/>
      <c r="AS96" s="12"/>
      <c r="BK96" s="132"/>
    </row>
    <row r="97" spans="34:63" x14ac:dyDescent="0.2">
      <c r="AH97" s="12"/>
      <c r="AI97" s="12"/>
      <c r="AJ97" s="12"/>
      <c r="AK97" s="12"/>
      <c r="AL97" s="12"/>
      <c r="AM97" s="12"/>
      <c r="AN97" s="12"/>
      <c r="AO97" s="12"/>
      <c r="AP97" s="12"/>
      <c r="AQ97" s="12"/>
      <c r="AR97" s="12"/>
      <c r="AS97" s="12"/>
      <c r="BK97" s="132"/>
    </row>
    <row r="98" spans="34:63" x14ac:dyDescent="0.2">
      <c r="AH98" s="12"/>
      <c r="AI98" s="12"/>
      <c r="AJ98" s="12"/>
      <c r="AK98" s="12"/>
      <c r="AL98" s="12"/>
      <c r="AM98" s="12"/>
      <c r="AN98" s="12"/>
      <c r="AO98" s="12"/>
      <c r="AP98" s="12"/>
      <c r="AQ98" s="12"/>
      <c r="AR98" s="12"/>
      <c r="AS98" s="12"/>
      <c r="BK98" s="132"/>
    </row>
    <row r="99" spans="34:63" x14ac:dyDescent="0.2">
      <c r="AH99" s="12"/>
      <c r="AI99" s="12"/>
      <c r="AJ99" s="12"/>
      <c r="AK99" s="12"/>
      <c r="AL99" s="12"/>
      <c r="AM99" s="12"/>
      <c r="AN99" s="12"/>
      <c r="AO99" s="12"/>
      <c r="AP99" s="12"/>
      <c r="AQ99" s="12"/>
      <c r="AR99" s="12"/>
      <c r="AS99" s="12"/>
      <c r="BK99" s="132"/>
    </row>
    <row r="100" spans="34:63" x14ac:dyDescent="0.2">
      <c r="AH100" s="12"/>
      <c r="AI100" s="12"/>
      <c r="AJ100" s="12"/>
      <c r="AK100" s="12"/>
      <c r="AL100" s="12"/>
      <c r="AM100" s="12"/>
      <c r="AN100" s="12"/>
      <c r="AO100" s="12"/>
      <c r="AP100" s="12"/>
      <c r="AQ100" s="12"/>
      <c r="AR100" s="12"/>
      <c r="AS100" s="12"/>
      <c r="BK100" s="132"/>
    </row>
    <row r="101" spans="34:63" x14ac:dyDescent="0.2">
      <c r="AH101" s="12"/>
      <c r="AI101" s="12"/>
      <c r="AJ101" s="12"/>
      <c r="AK101" s="12"/>
      <c r="AL101" s="12"/>
      <c r="AM101" s="12"/>
      <c r="AN101" s="12"/>
      <c r="AO101" s="12"/>
      <c r="AP101" s="12"/>
      <c r="AQ101" s="12"/>
      <c r="AR101" s="12"/>
      <c r="AS101" s="12"/>
      <c r="BK101" s="132"/>
    </row>
    <row r="102" spans="34:63" x14ac:dyDescent="0.2">
      <c r="AH102" s="12"/>
      <c r="AI102" s="12"/>
      <c r="AJ102" s="12"/>
      <c r="AK102" s="12"/>
      <c r="AL102" s="12"/>
      <c r="AM102" s="12"/>
      <c r="AN102" s="12"/>
      <c r="AO102" s="12"/>
      <c r="AP102" s="12"/>
      <c r="AQ102" s="12"/>
      <c r="AR102" s="12"/>
      <c r="AS102" s="12"/>
      <c r="BK102" s="132"/>
    </row>
    <row r="103" spans="34:63" x14ac:dyDescent="0.2">
      <c r="AH103" s="12"/>
      <c r="AI103" s="12"/>
      <c r="AJ103" s="12"/>
      <c r="AK103" s="12"/>
      <c r="AL103" s="12"/>
      <c r="AM103" s="12"/>
      <c r="AN103" s="12"/>
      <c r="AO103" s="12"/>
      <c r="AP103" s="12"/>
      <c r="AQ103" s="12"/>
      <c r="AR103" s="12"/>
      <c r="AS103" s="12"/>
      <c r="BK103" s="132"/>
    </row>
    <row r="104" spans="34:63" x14ac:dyDescent="0.2">
      <c r="AH104" s="12"/>
      <c r="AI104" s="12"/>
      <c r="AJ104" s="12"/>
      <c r="AK104" s="12"/>
      <c r="AL104" s="12"/>
      <c r="AM104" s="12"/>
      <c r="AN104" s="12"/>
      <c r="AO104" s="12"/>
      <c r="AP104" s="12"/>
      <c r="AQ104" s="12"/>
      <c r="AR104" s="12"/>
      <c r="AS104" s="12"/>
      <c r="BK104" s="132"/>
    </row>
    <row r="105" spans="34:63" x14ac:dyDescent="0.2">
      <c r="AH105" s="12"/>
      <c r="AI105" s="12"/>
      <c r="AJ105" s="12"/>
      <c r="AK105" s="12"/>
      <c r="AL105" s="12"/>
      <c r="AM105" s="12"/>
      <c r="AN105" s="12"/>
      <c r="AO105" s="12"/>
      <c r="AP105" s="12"/>
      <c r="AQ105" s="12"/>
      <c r="AR105" s="12"/>
      <c r="AS105" s="12"/>
      <c r="BK105" s="132"/>
    </row>
    <row r="106" spans="34:63" x14ac:dyDescent="0.2">
      <c r="AH106" s="12"/>
      <c r="AI106" s="12"/>
      <c r="AJ106" s="12"/>
      <c r="AK106" s="12"/>
      <c r="AL106" s="12"/>
      <c r="AM106" s="12"/>
      <c r="AN106" s="12"/>
      <c r="AO106" s="12"/>
      <c r="AP106" s="12"/>
      <c r="AQ106" s="12"/>
      <c r="AR106" s="12"/>
      <c r="AS106" s="12"/>
      <c r="BK106" s="132"/>
    </row>
    <row r="107" spans="34:63" x14ac:dyDescent="0.2">
      <c r="AH107" s="12"/>
      <c r="AI107" s="12"/>
      <c r="AJ107" s="12"/>
      <c r="AK107" s="12"/>
      <c r="AL107" s="12"/>
      <c r="AM107" s="12"/>
      <c r="AN107" s="12"/>
      <c r="AO107" s="12"/>
      <c r="AP107" s="12"/>
      <c r="AQ107" s="12"/>
      <c r="AR107" s="12"/>
      <c r="AS107" s="12"/>
      <c r="BK107" s="132"/>
    </row>
    <row r="108" spans="34:63" x14ac:dyDescent="0.2">
      <c r="AH108" s="12"/>
      <c r="AI108" s="12"/>
      <c r="AJ108" s="12"/>
      <c r="AK108" s="12"/>
      <c r="AL108" s="12"/>
      <c r="AM108" s="12"/>
      <c r="AN108" s="12"/>
      <c r="AO108" s="12"/>
      <c r="AP108" s="12"/>
      <c r="AQ108" s="12"/>
      <c r="AR108" s="12"/>
      <c r="AS108" s="12"/>
      <c r="BK108" s="132"/>
    </row>
    <row r="109" spans="34:63" x14ac:dyDescent="0.2">
      <c r="AH109" s="12"/>
      <c r="AI109" s="12"/>
      <c r="AJ109" s="12"/>
      <c r="AK109" s="12"/>
      <c r="AL109" s="12"/>
      <c r="AM109" s="12"/>
      <c r="AN109" s="12"/>
      <c r="AO109" s="12"/>
      <c r="AP109" s="12"/>
      <c r="AQ109" s="12"/>
      <c r="AR109" s="12"/>
      <c r="AS109" s="12"/>
      <c r="BK109" s="132"/>
    </row>
    <row r="110" spans="34:63" x14ac:dyDescent="0.2">
      <c r="AH110" s="12"/>
      <c r="AI110" s="12"/>
      <c r="AJ110" s="12"/>
      <c r="AK110" s="12"/>
      <c r="AL110" s="12"/>
      <c r="AM110" s="12"/>
      <c r="AN110" s="12"/>
      <c r="AO110" s="12"/>
      <c r="AP110" s="12"/>
      <c r="AQ110" s="12"/>
      <c r="AR110" s="12"/>
      <c r="AS110" s="12"/>
      <c r="BK110" s="132"/>
    </row>
    <row r="111" spans="34:63" x14ac:dyDescent="0.2">
      <c r="AH111" s="12"/>
      <c r="AI111" s="12"/>
      <c r="AJ111" s="12"/>
      <c r="AK111" s="12"/>
      <c r="AL111" s="12"/>
      <c r="AM111" s="12"/>
      <c r="AN111" s="12"/>
      <c r="AO111" s="12"/>
      <c r="AP111" s="12"/>
      <c r="AQ111" s="12"/>
      <c r="AR111" s="12"/>
      <c r="AS111" s="12"/>
      <c r="BK111" s="132"/>
    </row>
    <row r="112" spans="34:63" x14ac:dyDescent="0.2">
      <c r="AH112" s="12"/>
      <c r="AI112" s="12"/>
      <c r="AJ112" s="12"/>
      <c r="AK112" s="12"/>
      <c r="AL112" s="12"/>
      <c r="AM112" s="12"/>
      <c r="AN112" s="12"/>
      <c r="AO112" s="12"/>
      <c r="AP112" s="12"/>
      <c r="AQ112" s="12"/>
      <c r="AR112" s="12"/>
      <c r="AS112" s="12"/>
      <c r="BK112" s="132"/>
    </row>
    <row r="113" spans="34:63" x14ac:dyDescent="0.2">
      <c r="AH113" s="12"/>
      <c r="AI113" s="12"/>
      <c r="AJ113" s="12"/>
      <c r="AK113" s="12"/>
      <c r="AL113" s="12"/>
      <c r="AM113" s="12"/>
      <c r="AN113" s="12"/>
      <c r="AO113" s="12"/>
      <c r="AP113" s="12"/>
      <c r="AQ113" s="12"/>
      <c r="AR113" s="12"/>
      <c r="AS113" s="12"/>
      <c r="BK113" s="132"/>
    </row>
    <row r="114" spans="34:63" x14ac:dyDescent="0.2">
      <c r="AH114" s="12"/>
      <c r="AI114" s="12"/>
      <c r="AJ114" s="12"/>
      <c r="AK114" s="12"/>
      <c r="AL114" s="12"/>
      <c r="AM114" s="12"/>
      <c r="AN114" s="12"/>
      <c r="AO114" s="12"/>
      <c r="AP114" s="12"/>
      <c r="AQ114" s="12"/>
      <c r="AR114" s="12"/>
      <c r="AS114" s="12"/>
      <c r="BK114" s="132"/>
    </row>
    <row r="115" spans="34:63" x14ac:dyDescent="0.2">
      <c r="AH115" s="12"/>
      <c r="AI115" s="12"/>
      <c r="AJ115" s="12"/>
      <c r="AK115" s="12"/>
      <c r="AL115" s="12"/>
      <c r="AM115" s="12"/>
      <c r="AN115" s="12"/>
      <c r="AO115" s="12"/>
      <c r="AP115" s="12"/>
      <c r="AQ115" s="12"/>
      <c r="AR115" s="12"/>
      <c r="AS115" s="12"/>
      <c r="BK115" s="132"/>
    </row>
    <row r="116" spans="34:63" x14ac:dyDescent="0.2">
      <c r="AH116" s="12"/>
      <c r="AI116" s="12"/>
      <c r="AJ116" s="12"/>
      <c r="AK116" s="12"/>
      <c r="AL116" s="12"/>
      <c r="AM116" s="12"/>
      <c r="AN116" s="12"/>
      <c r="AO116" s="12"/>
      <c r="AP116" s="12"/>
      <c r="AQ116" s="12"/>
      <c r="AR116" s="12"/>
      <c r="AS116" s="12"/>
      <c r="BK116" s="132"/>
    </row>
    <row r="117" spans="34:63" x14ac:dyDescent="0.2">
      <c r="AH117" s="12"/>
      <c r="AI117" s="12"/>
      <c r="AJ117" s="12"/>
      <c r="AK117" s="12"/>
      <c r="AL117" s="12"/>
      <c r="AM117" s="12"/>
      <c r="AN117" s="12"/>
      <c r="AO117" s="12"/>
      <c r="AP117" s="12"/>
      <c r="AQ117" s="12"/>
      <c r="AR117" s="12"/>
      <c r="AS117" s="12"/>
      <c r="BK117" s="132"/>
    </row>
    <row r="118" spans="34:63" x14ac:dyDescent="0.2">
      <c r="AH118" s="12"/>
      <c r="AI118" s="12"/>
      <c r="AJ118" s="12"/>
      <c r="AK118" s="12"/>
      <c r="AL118" s="12"/>
      <c r="AM118" s="12"/>
      <c r="AN118" s="12"/>
      <c r="AO118" s="12"/>
      <c r="AP118" s="12"/>
      <c r="AQ118" s="12"/>
      <c r="AR118" s="12"/>
      <c r="AS118" s="12"/>
      <c r="BK118" s="132"/>
    </row>
    <row r="119" spans="34:63" x14ac:dyDescent="0.2">
      <c r="AH119" s="12"/>
      <c r="AI119" s="12"/>
      <c r="AJ119" s="12"/>
      <c r="AK119" s="12"/>
      <c r="AL119" s="12"/>
      <c r="AM119" s="12"/>
      <c r="AN119" s="12"/>
      <c r="AO119" s="12"/>
      <c r="AP119" s="12"/>
      <c r="AQ119" s="12"/>
      <c r="AR119" s="12"/>
      <c r="AS119" s="12"/>
      <c r="BK119" s="132"/>
    </row>
    <row r="120" spans="34:63" x14ac:dyDescent="0.2">
      <c r="AH120" s="12"/>
      <c r="AI120" s="12"/>
      <c r="AJ120" s="12"/>
      <c r="AK120" s="12"/>
      <c r="AL120" s="12"/>
      <c r="AM120" s="12"/>
      <c r="AN120" s="12"/>
      <c r="AO120" s="12"/>
      <c r="AP120" s="12"/>
      <c r="AQ120" s="12"/>
      <c r="AR120" s="12"/>
      <c r="AS120" s="12"/>
      <c r="BK120" s="132"/>
    </row>
    <row r="121" spans="34:63" x14ac:dyDescent="0.2">
      <c r="AH121" s="12"/>
      <c r="AI121" s="12"/>
      <c r="AJ121" s="12"/>
      <c r="AK121" s="12"/>
      <c r="AL121" s="12"/>
      <c r="AM121" s="12"/>
      <c r="AN121" s="12"/>
      <c r="AO121" s="12"/>
      <c r="AP121" s="12"/>
      <c r="AQ121" s="12"/>
      <c r="AR121" s="12"/>
      <c r="AS121" s="12"/>
      <c r="BK121" s="132"/>
    </row>
    <row r="122" spans="34:63" x14ac:dyDescent="0.2">
      <c r="AH122" s="12"/>
      <c r="AI122" s="12"/>
      <c r="AJ122" s="12"/>
      <c r="AK122" s="12"/>
      <c r="AL122" s="12"/>
      <c r="AM122" s="12"/>
      <c r="AN122" s="12"/>
      <c r="AO122" s="12"/>
      <c r="AP122" s="12"/>
      <c r="AQ122" s="12"/>
      <c r="AR122" s="12"/>
      <c r="AS122" s="12"/>
      <c r="BK122" s="132"/>
    </row>
    <row r="123" spans="34:63" x14ac:dyDescent="0.2">
      <c r="AH123" s="12"/>
      <c r="AI123" s="12"/>
      <c r="AJ123" s="12"/>
      <c r="AK123" s="12"/>
      <c r="AL123" s="12"/>
      <c r="AM123" s="12"/>
      <c r="AN123" s="12"/>
      <c r="AO123" s="12"/>
      <c r="AP123" s="12"/>
      <c r="AQ123" s="12"/>
      <c r="AR123" s="12"/>
      <c r="AS123" s="12"/>
      <c r="BK123" s="132"/>
    </row>
    <row r="124" spans="34:63" x14ac:dyDescent="0.2">
      <c r="AH124" s="12"/>
      <c r="AI124" s="12"/>
      <c r="AJ124" s="12"/>
      <c r="AK124" s="12"/>
      <c r="AL124" s="12"/>
      <c r="AM124" s="12"/>
      <c r="AN124" s="12"/>
      <c r="AO124" s="12"/>
      <c r="AP124" s="12"/>
      <c r="AQ124" s="12"/>
      <c r="AR124" s="12"/>
      <c r="AS124" s="12"/>
      <c r="BK124" s="132"/>
    </row>
    <row r="125" spans="34:63" x14ac:dyDescent="0.2">
      <c r="AH125" s="12"/>
      <c r="AI125" s="12"/>
      <c r="AJ125" s="12"/>
      <c r="AK125" s="12"/>
      <c r="AL125" s="12"/>
      <c r="AM125" s="12"/>
      <c r="AN125" s="12"/>
      <c r="AO125" s="12"/>
      <c r="AP125" s="12"/>
      <c r="AQ125" s="12"/>
      <c r="AR125" s="12"/>
      <c r="AS125" s="12"/>
      <c r="BK125" s="132"/>
    </row>
    <row r="126" spans="34:63" x14ac:dyDescent="0.2">
      <c r="AH126" s="12"/>
      <c r="AI126" s="12"/>
      <c r="AJ126" s="12"/>
      <c r="AK126" s="12"/>
      <c r="AL126" s="12"/>
      <c r="AM126" s="12"/>
      <c r="AN126" s="12"/>
      <c r="AO126" s="12"/>
      <c r="AP126" s="12"/>
      <c r="AQ126" s="12"/>
      <c r="AR126" s="12"/>
      <c r="AS126" s="12"/>
      <c r="BK126" s="132"/>
    </row>
    <row r="127" spans="34:63" x14ac:dyDescent="0.2">
      <c r="AH127" s="12"/>
      <c r="AI127" s="12"/>
      <c r="AJ127" s="12"/>
      <c r="AK127" s="12"/>
      <c r="AL127" s="12"/>
      <c r="AM127" s="12"/>
      <c r="AN127" s="12"/>
      <c r="AO127" s="12"/>
      <c r="AP127" s="12"/>
      <c r="AQ127" s="12"/>
      <c r="AR127" s="12"/>
      <c r="AS127" s="12"/>
      <c r="BK127" s="132"/>
    </row>
    <row r="128" spans="34:63" x14ac:dyDescent="0.2">
      <c r="AH128" s="12"/>
      <c r="AI128" s="12"/>
      <c r="AJ128" s="12"/>
      <c r="AK128" s="12"/>
      <c r="AL128" s="12"/>
      <c r="AM128" s="12"/>
      <c r="AN128" s="12"/>
      <c r="AO128" s="12"/>
      <c r="AP128" s="12"/>
      <c r="AQ128" s="12"/>
      <c r="AR128" s="12"/>
      <c r="AS128" s="12"/>
      <c r="BK128" s="132"/>
    </row>
    <row r="129" spans="34:63" x14ac:dyDescent="0.2">
      <c r="AH129" s="12"/>
      <c r="AI129" s="12"/>
      <c r="AJ129" s="12"/>
      <c r="AK129" s="12"/>
      <c r="AL129" s="12"/>
      <c r="AM129" s="12"/>
      <c r="AN129" s="12"/>
      <c r="AO129" s="12"/>
      <c r="AP129" s="12"/>
      <c r="AQ129" s="12"/>
      <c r="AR129" s="12"/>
      <c r="AS129" s="12"/>
      <c r="BK129" s="132"/>
    </row>
    <row r="130" spans="34:63" x14ac:dyDescent="0.2">
      <c r="AH130" s="12"/>
      <c r="AI130" s="12"/>
      <c r="AJ130" s="12"/>
      <c r="AK130" s="12"/>
      <c r="AL130" s="12"/>
      <c r="AM130" s="12"/>
      <c r="AN130" s="12"/>
      <c r="AO130" s="12"/>
      <c r="AP130" s="12"/>
      <c r="AQ130" s="12"/>
      <c r="AR130" s="12"/>
      <c r="AS130" s="12"/>
      <c r="BK130" s="132"/>
    </row>
    <row r="131" spans="34:63" x14ac:dyDescent="0.2">
      <c r="AH131" s="12"/>
      <c r="AI131" s="12"/>
      <c r="AJ131" s="12"/>
      <c r="AK131" s="12"/>
      <c r="AL131" s="12"/>
      <c r="AM131" s="12"/>
      <c r="AN131" s="12"/>
      <c r="AO131" s="12"/>
      <c r="AP131" s="12"/>
      <c r="AQ131" s="12"/>
      <c r="AR131" s="12"/>
      <c r="AS131" s="12"/>
      <c r="BK131" s="132"/>
    </row>
    <row r="132" spans="34:63" x14ac:dyDescent="0.2">
      <c r="AH132" s="12"/>
      <c r="AI132" s="12"/>
      <c r="AJ132" s="12"/>
      <c r="AK132" s="12"/>
      <c r="AL132" s="12"/>
      <c r="AM132" s="12"/>
      <c r="AN132" s="12"/>
      <c r="AO132" s="12"/>
      <c r="AP132" s="12"/>
      <c r="AQ132" s="12"/>
      <c r="AR132" s="12"/>
      <c r="AS132" s="12"/>
      <c r="BK132" s="132"/>
    </row>
    <row r="133" spans="34:63" x14ac:dyDescent="0.2">
      <c r="AH133" s="12"/>
      <c r="AI133" s="12"/>
      <c r="AJ133" s="12"/>
      <c r="AK133" s="12"/>
      <c r="AL133" s="12"/>
      <c r="AM133" s="12"/>
      <c r="AN133" s="12"/>
      <c r="AO133" s="12"/>
      <c r="AP133" s="12"/>
      <c r="AQ133" s="12"/>
      <c r="AR133" s="12"/>
      <c r="AS133" s="12"/>
      <c r="BK133" s="132"/>
    </row>
    <row r="134" spans="34:63" x14ac:dyDescent="0.2">
      <c r="AH134" s="12"/>
      <c r="AI134" s="12"/>
      <c r="AJ134" s="12"/>
      <c r="AK134" s="12"/>
      <c r="AL134" s="12"/>
      <c r="AM134" s="12"/>
      <c r="AN134" s="12"/>
      <c r="AO134" s="12"/>
      <c r="AP134" s="12"/>
      <c r="AQ134" s="12"/>
      <c r="AR134" s="12"/>
      <c r="AS134" s="12"/>
      <c r="BK134" s="132"/>
    </row>
    <row r="135" spans="34:63" x14ac:dyDescent="0.2">
      <c r="AH135" s="12"/>
      <c r="AI135" s="12"/>
      <c r="AJ135" s="12"/>
      <c r="AK135" s="12"/>
      <c r="AL135" s="12"/>
      <c r="AM135" s="12"/>
      <c r="AN135" s="12"/>
      <c r="AO135" s="12"/>
      <c r="AP135" s="12"/>
      <c r="AQ135" s="12"/>
      <c r="AR135" s="12"/>
      <c r="AS135" s="12"/>
      <c r="BK135" s="132"/>
    </row>
    <row r="136" spans="34:63" x14ac:dyDescent="0.2">
      <c r="AH136" s="12"/>
      <c r="AI136" s="12"/>
      <c r="AJ136" s="12"/>
      <c r="AK136" s="12"/>
      <c r="AL136" s="12"/>
      <c r="AM136" s="12"/>
      <c r="AN136" s="12"/>
      <c r="AO136" s="12"/>
      <c r="AP136" s="12"/>
      <c r="AQ136" s="12"/>
      <c r="AR136" s="12"/>
      <c r="AS136" s="12"/>
      <c r="BK136" s="132"/>
    </row>
    <row r="137" spans="34:63" x14ac:dyDescent="0.2">
      <c r="AH137" s="12"/>
      <c r="AI137" s="12"/>
      <c r="AJ137" s="12"/>
      <c r="AK137" s="12"/>
      <c r="AL137" s="12"/>
      <c r="AM137" s="12"/>
      <c r="AN137" s="12"/>
      <c r="AO137" s="12"/>
      <c r="AP137" s="12"/>
      <c r="AQ137" s="12"/>
      <c r="AR137" s="12"/>
      <c r="AS137" s="12"/>
      <c r="BK137" s="132"/>
    </row>
    <row r="138" spans="34:63" x14ac:dyDescent="0.2">
      <c r="AH138" s="12"/>
      <c r="AI138" s="12"/>
      <c r="AJ138" s="12"/>
      <c r="AK138" s="12"/>
      <c r="AL138" s="12"/>
      <c r="AM138" s="12"/>
      <c r="AN138" s="12"/>
      <c r="AO138" s="12"/>
      <c r="AP138" s="12"/>
      <c r="AQ138" s="12"/>
      <c r="AR138" s="12"/>
      <c r="AS138" s="12"/>
      <c r="BK138" s="132"/>
    </row>
    <row r="139" spans="34:63" x14ac:dyDescent="0.2">
      <c r="AH139" s="12"/>
      <c r="AI139" s="12"/>
      <c r="AJ139" s="12"/>
      <c r="AK139" s="12"/>
      <c r="AL139" s="12"/>
      <c r="AM139" s="12"/>
      <c r="AN139" s="12"/>
      <c r="AO139" s="12"/>
      <c r="AP139" s="12"/>
      <c r="AQ139" s="12"/>
      <c r="AR139" s="12"/>
      <c r="AS139" s="12"/>
      <c r="BK139" s="132"/>
    </row>
    <row r="140" spans="34:63" x14ac:dyDescent="0.2">
      <c r="AH140" s="12"/>
      <c r="AI140" s="12"/>
      <c r="AJ140" s="12"/>
      <c r="AK140" s="12"/>
      <c r="AL140" s="12"/>
      <c r="AM140" s="12"/>
      <c r="AN140" s="12"/>
      <c r="AO140" s="12"/>
      <c r="AP140" s="12"/>
      <c r="AQ140" s="12"/>
      <c r="AR140" s="12"/>
      <c r="AS140" s="12"/>
      <c r="BK140" s="132"/>
    </row>
    <row r="141" spans="34:63" x14ac:dyDescent="0.2">
      <c r="AH141" s="12"/>
      <c r="AI141" s="12"/>
      <c r="AJ141" s="12"/>
      <c r="AK141" s="12"/>
      <c r="AL141" s="12"/>
      <c r="AM141" s="12"/>
      <c r="AN141" s="12"/>
      <c r="AO141" s="12"/>
      <c r="AP141" s="12"/>
      <c r="AQ141" s="12"/>
      <c r="AR141" s="12"/>
      <c r="AS141" s="12"/>
      <c r="BK141" s="132"/>
    </row>
    <row r="142" spans="34:63" x14ac:dyDescent="0.2">
      <c r="AH142" s="12"/>
      <c r="AI142" s="12"/>
      <c r="AJ142" s="12"/>
      <c r="AK142" s="12"/>
      <c r="AL142" s="12"/>
      <c r="AM142" s="12"/>
      <c r="AN142" s="12"/>
      <c r="AO142" s="12"/>
      <c r="AP142" s="12"/>
      <c r="AQ142" s="12"/>
      <c r="AR142" s="12"/>
      <c r="AS142" s="12"/>
      <c r="BK142" s="132"/>
    </row>
    <row r="143" spans="34:63" x14ac:dyDescent="0.2">
      <c r="AH143" s="12"/>
      <c r="AI143" s="12"/>
      <c r="AJ143" s="12"/>
      <c r="AK143" s="12"/>
      <c r="AL143" s="12"/>
      <c r="AM143" s="12"/>
      <c r="AN143" s="12"/>
      <c r="AO143" s="12"/>
      <c r="AP143" s="12"/>
      <c r="AQ143" s="12"/>
      <c r="AR143" s="12"/>
      <c r="AS143" s="12"/>
      <c r="BK143" s="132"/>
    </row>
    <row r="144" spans="34:63" x14ac:dyDescent="0.2">
      <c r="AH144" s="12"/>
      <c r="AI144" s="12"/>
      <c r="AJ144" s="12"/>
      <c r="AK144" s="12"/>
      <c r="AL144" s="12"/>
      <c r="AM144" s="12"/>
      <c r="AN144" s="12"/>
      <c r="AO144" s="12"/>
      <c r="AP144" s="12"/>
      <c r="AQ144" s="12"/>
      <c r="AR144" s="12"/>
      <c r="AS144" s="12"/>
      <c r="BK144" s="132"/>
    </row>
    <row r="145" spans="34:63" x14ac:dyDescent="0.2">
      <c r="AH145" s="12"/>
      <c r="AI145" s="12"/>
      <c r="AJ145" s="12"/>
      <c r="AK145" s="12"/>
      <c r="AL145" s="12"/>
      <c r="AM145" s="12"/>
      <c r="AN145" s="12"/>
      <c r="AO145" s="12"/>
      <c r="AP145" s="12"/>
      <c r="AQ145" s="12"/>
      <c r="AR145" s="12"/>
      <c r="AS145" s="12"/>
      <c r="BK145" s="132"/>
    </row>
    <row r="146" spans="34:63" x14ac:dyDescent="0.2">
      <c r="AH146" s="12"/>
      <c r="AI146" s="12"/>
      <c r="AJ146" s="12"/>
      <c r="AK146" s="12"/>
      <c r="AL146" s="12"/>
      <c r="AM146" s="12"/>
      <c r="AN146" s="12"/>
      <c r="AO146" s="12"/>
      <c r="AP146" s="12"/>
      <c r="AQ146" s="12"/>
      <c r="AR146" s="12"/>
      <c r="AS146" s="12"/>
      <c r="BK146" s="132"/>
    </row>
    <row r="147" spans="34:63" x14ac:dyDescent="0.2">
      <c r="AH147" s="12"/>
      <c r="AI147" s="12"/>
      <c r="AJ147" s="12"/>
      <c r="AK147" s="12"/>
      <c r="AL147" s="12"/>
      <c r="AM147" s="12"/>
      <c r="AN147" s="12"/>
      <c r="AO147" s="12"/>
      <c r="AP147" s="12"/>
      <c r="AQ147" s="12"/>
      <c r="AR147" s="12"/>
      <c r="AS147" s="12"/>
      <c r="BK147" s="132"/>
    </row>
    <row r="148" spans="34:63" x14ac:dyDescent="0.2">
      <c r="AH148" s="12"/>
      <c r="AI148" s="12"/>
      <c r="AJ148" s="12"/>
      <c r="AK148" s="12"/>
      <c r="AL148" s="12"/>
      <c r="AM148" s="12"/>
      <c r="AN148" s="12"/>
      <c r="AO148" s="12"/>
      <c r="AP148" s="12"/>
      <c r="AQ148" s="12"/>
      <c r="AR148" s="12"/>
      <c r="AS148" s="12"/>
      <c r="BK148" s="132"/>
    </row>
    <row r="149" spans="34:63" x14ac:dyDescent="0.2">
      <c r="AH149" s="12"/>
      <c r="AI149" s="12"/>
      <c r="AJ149" s="12"/>
      <c r="AK149" s="12"/>
      <c r="AL149" s="12"/>
      <c r="AM149" s="12"/>
      <c r="AN149" s="12"/>
      <c r="AO149" s="12"/>
      <c r="AP149" s="12"/>
      <c r="AQ149" s="12"/>
      <c r="AR149" s="12"/>
      <c r="AS149" s="12"/>
      <c r="BK149" s="132"/>
    </row>
    <row r="150" spans="34:63" x14ac:dyDescent="0.2">
      <c r="AH150" s="12"/>
      <c r="AI150" s="12"/>
      <c r="AJ150" s="12"/>
      <c r="AK150" s="12"/>
      <c r="AL150" s="12"/>
      <c r="AM150" s="12"/>
      <c r="AN150" s="12"/>
      <c r="AO150" s="12"/>
      <c r="AP150" s="12"/>
      <c r="AQ150" s="12"/>
      <c r="AR150" s="12"/>
      <c r="AS150" s="12"/>
      <c r="BK150" s="132"/>
    </row>
    <row r="151" spans="34:63" x14ac:dyDescent="0.2">
      <c r="AH151" s="12"/>
      <c r="AI151" s="12"/>
      <c r="AJ151" s="12"/>
      <c r="AK151" s="12"/>
      <c r="AL151" s="12"/>
      <c r="AM151" s="12"/>
      <c r="AN151" s="12"/>
      <c r="AO151" s="12"/>
      <c r="AP151" s="12"/>
      <c r="AQ151" s="12"/>
      <c r="AR151" s="12"/>
      <c r="AS151" s="12"/>
      <c r="BK151" s="132"/>
    </row>
    <row r="152" spans="34:63" x14ac:dyDescent="0.2">
      <c r="AH152" s="12"/>
      <c r="AI152" s="12"/>
      <c r="AJ152" s="12"/>
      <c r="AK152" s="12"/>
      <c r="AL152" s="12"/>
      <c r="AM152" s="12"/>
      <c r="AN152" s="12"/>
      <c r="AO152" s="12"/>
      <c r="AP152" s="12"/>
      <c r="AQ152" s="12"/>
      <c r="AR152" s="12"/>
      <c r="AS152" s="12"/>
      <c r="BK152" s="132"/>
    </row>
    <row r="153" spans="34:63" x14ac:dyDescent="0.2">
      <c r="AH153" s="12"/>
      <c r="AI153" s="12"/>
      <c r="AJ153" s="12"/>
      <c r="AK153" s="12"/>
      <c r="AL153" s="12"/>
      <c r="AM153" s="12"/>
      <c r="AN153" s="12"/>
      <c r="AO153" s="12"/>
      <c r="AP153" s="12"/>
      <c r="AQ153" s="12"/>
      <c r="AR153" s="12"/>
      <c r="AS153" s="12"/>
      <c r="BK153" s="132"/>
    </row>
    <row r="154" spans="34:63" x14ac:dyDescent="0.2">
      <c r="AH154" s="12"/>
      <c r="AI154" s="12"/>
      <c r="AJ154" s="12"/>
      <c r="AK154" s="12"/>
      <c r="AL154" s="12"/>
      <c r="AM154" s="12"/>
      <c r="AN154" s="12"/>
      <c r="AO154" s="12"/>
      <c r="AP154" s="12"/>
      <c r="AQ154" s="12"/>
      <c r="AR154" s="12"/>
      <c r="AS154" s="12"/>
      <c r="BK154" s="132"/>
    </row>
    <row r="155" spans="34:63" x14ac:dyDescent="0.2">
      <c r="AH155" s="12"/>
      <c r="AI155" s="12"/>
      <c r="AJ155" s="12"/>
      <c r="AK155" s="12"/>
      <c r="AL155" s="12"/>
      <c r="AM155" s="12"/>
      <c r="AN155" s="12"/>
      <c r="AO155" s="12"/>
      <c r="AP155" s="12"/>
      <c r="AQ155" s="12"/>
      <c r="AR155" s="12"/>
      <c r="AS155" s="12"/>
      <c r="BK155" s="132"/>
    </row>
    <row r="156" spans="34:63" x14ac:dyDescent="0.2">
      <c r="AH156" s="12"/>
      <c r="AI156" s="12"/>
      <c r="AJ156" s="12"/>
      <c r="AK156" s="12"/>
      <c r="AL156" s="12"/>
      <c r="AM156" s="12"/>
      <c r="AN156" s="12"/>
      <c r="AO156" s="12"/>
      <c r="AP156" s="12"/>
      <c r="AQ156" s="12"/>
      <c r="AR156" s="12"/>
      <c r="AS156" s="12"/>
      <c r="BK156" s="132"/>
    </row>
    <row r="157" spans="34:63" x14ac:dyDescent="0.2">
      <c r="AH157" s="12"/>
      <c r="AI157" s="12"/>
      <c r="AJ157" s="12"/>
      <c r="AK157" s="12"/>
      <c r="AL157" s="12"/>
      <c r="AM157" s="12"/>
      <c r="AN157" s="12"/>
      <c r="AO157" s="12"/>
      <c r="AP157" s="12"/>
      <c r="AQ157" s="12"/>
      <c r="AR157" s="12"/>
      <c r="AS157" s="12"/>
      <c r="BK157" s="132"/>
    </row>
    <row r="158" spans="34:63" x14ac:dyDescent="0.2">
      <c r="AH158" s="12"/>
      <c r="AI158" s="12"/>
      <c r="AJ158" s="12"/>
      <c r="AK158" s="12"/>
      <c r="AL158" s="12"/>
      <c r="AM158" s="12"/>
      <c r="AN158" s="12"/>
      <c r="AO158" s="12"/>
      <c r="AP158" s="12"/>
      <c r="AQ158" s="12"/>
      <c r="AR158" s="12"/>
      <c r="AS158" s="12"/>
      <c r="BK158" s="132"/>
    </row>
    <row r="159" spans="34:63" x14ac:dyDescent="0.2">
      <c r="AH159" s="12"/>
      <c r="AI159" s="12"/>
      <c r="AJ159" s="12"/>
      <c r="AK159" s="12"/>
      <c r="AL159" s="12"/>
      <c r="AM159" s="12"/>
      <c r="AN159" s="12"/>
      <c r="AO159" s="12"/>
      <c r="AP159" s="12"/>
      <c r="AQ159" s="12"/>
      <c r="AR159" s="12"/>
      <c r="AS159" s="12"/>
      <c r="BK159" s="132"/>
    </row>
    <row r="160" spans="34:63" x14ac:dyDescent="0.2">
      <c r="AH160" s="12"/>
      <c r="AI160" s="12"/>
      <c r="AJ160" s="12"/>
      <c r="AK160" s="12"/>
      <c r="AL160" s="12"/>
      <c r="AM160" s="12"/>
      <c r="AN160" s="12"/>
      <c r="AO160" s="12"/>
      <c r="AP160" s="12"/>
      <c r="AQ160" s="12"/>
      <c r="AR160" s="12"/>
      <c r="AS160" s="12"/>
      <c r="BK160" s="132"/>
    </row>
    <row r="161" spans="34:63" x14ac:dyDescent="0.2">
      <c r="AH161" s="12"/>
      <c r="AI161" s="12"/>
      <c r="AJ161" s="12"/>
      <c r="AK161" s="12"/>
      <c r="AL161" s="12"/>
      <c r="AM161" s="12"/>
      <c r="AN161" s="12"/>
      <c r="AO161" s="12"/>
      <c r="AP161" s="12"/>
      <c r="AQ161" s="12"/>
      <c r="AR161" s="12"/>
      <c r="AS161" s="12"/>
      <c r="BK161" s="132"/>
    </row>
    <row r="162" spans="34:63" x14ac:dyDescent="0.2">
      <c r="AH162" s="12"/>
      <c r="AI162" s="12"/>
      <c r="AJ162" s="12"/>
      <c r="AK162" s="12"/>
      <c r="AL162" s="12"/>
      <c r="AM162" s="12"/>
      <c r="AN162" s="12"/>
      <c r="AO162" s="12"/>
      <c r="AP162" s="12"/>
      <c r="AQ162" s="12"/>
      <c r="AR162" s="12"/>
      <c r="AS162" s="12"/>
      <c r="BK162" s="132"/>
    </row>
    <row r="163" spans="34:63" x14ac:dyDescent="0.2">
      <c r="AH163" s="12"/>
      <c r="AI163" s="12"/>
      <c r="AJ163" s="12"/>
      <c r="AK163" s="12"/>
      <c r="AL163" s="12"/>
      <c r="AM163" s="12"/>
      <c r="AN163" s="12"/>
      <c r="AO163" s="12"/>
      <c r="AP163" s="12"/>
      <c r="AQ163" s="12"/>
      <c r="AR163" s="12"/>
      <c r="AS163" s="12"/>
      <c r="BK163" s="132"/>
    </row>
    <row r="164" spans="34:63" x14ac:dyDescent="0.2">
      <c r="AH164" s="12"/>
      <c r="AI164" s="12"/>
      <c r="AJ164" s="12"/>
      <c r="AK164" s="12"/>
      <c r="AL164" s="12"/>
      <c r="AM164" s="12"/>
      <c r="AN164" s="12"/>
      <c r="AO164" s="12"/>
      <c r="AP164" s="12"/>
      <c r="AQ164" s="12"/>
      <c r="AR164" s="12"/>
      <c r="AS164" s="12"/>
      <c r="BK164" s="132"/>
    </row>
    <row r="165" spans="34:63" x14ac:dyDescent="0.2">
      <c r="AH165" s="12"/>
      <c r="AI165" s="12"/>
      <c r="AJ165" s="12"/>
      <c r="AK165" s="12"/>
      <c r="AL165" s="12"/>
      <c r="AM165" s="12"/>
      <c r="AN165" s="12"/>
      <c r="AO165" s="12"/>
      <c r="AP165" s="12"/>
      <c r="AQ165" s="12"/>
      <c r="AR165" s="12"/>
      <c r="AS165" s="12"/>
      <c r="BK165" s="132"/>
    </row>
    <row r="166" spans="34:63" x14ac:dyDescent="0.2">
      <c r="AH166" s="12"/>
      <c r="AI166" s="12"/>
      <c r="AJ166" s="12"/>
      <c r="AK166" s="12"/>
      <c r="AL166" s="12"/>
      <c r="AM166" s="12"/>
      <c r="AN166" s="12"/>
      <c r="AO166" s="12"/>
      <c r="AP166" s="12"/>
      <c r="AQ166" s="12"/>
      <c r="AR166" s="12"/>
      <c r="AS166" s="12"/>
      <c r="BK166" s="132"/>
    </row>
    <row r="167" spans="34:63" x14ac:dyDescent="0.2">
      <c r="AH167" s="12"/>
      <c r="AI167" s="12"/>
      <c r="AJ167" s="12"/>
      <c r="AK167" s="12"/>
      <c r="AL167" s="12"/>
      <c r="AM167" s="12"/>
      <c r="AN167" s="12"/>
      <c r="AO167" s="12"/>
      <c r="AP167" s="12"/>
      <c r="AQ167" s="12"/>
      <c r="AR167" s="12"/>
      <c r="AS167" s="12"/>
      <c r="BK167" s="132"/>
    </row>
    <row r="168" spans="34:63" x14ac:dyDescent="0.2">
      <c r="AH168" s="12"/>
      <c r="AI168" s="12"/>
      <c r="AJ168" s="12"/>
      <c r="AK168" s="12"/>
      <c r="AL168" s="12"/>
      <c r="AM168" s="12"/>
      <c r="AN168" s="12"/>
      <c r="AO168" s="12"/>
      <c r="AP168" s="12"/>
      <c r="AQ168" s="12"/>
      <c r="AR168" s="12"/>
      <c r="AS168" s="12"/>
      <c r="BK168" s="132"/>
    </row>
    <row r="169" spans="34:63" x14ac:dyDescent="0.2">
      <c r="AH169" s="12"/>
      <c r="AI169" s="12"/>
      <c r="AJ169" s="12"/>
      <c r="AK169" s="12"/>
      <c r="AL169" s="12"/>
      <c r="AM169" s="12"/>
      <c r="AN169" s="12"/>
      <c r="AO169" s="12"/>
      <c r="AP169" s="12"/>
      <c r="AQ169" s="12"/>
      <c r="AR169" s="12"/>
      <c r="AS169" s="12"/>
      <c r="BK169" s="132"/>
    </row>
    <row r="170" spans="34:63" x14ac:dyDescent="0.2">
      <c r="BK170" s="132"/>
    </row>
    <row r="171" spans="34:63" x14ac:dyDescent="0.2">
      <c r="BK171" s="132"/>
    </row>
    <row r="172" spans="34:63" x14ac:dyDescent="0.2">
      <c r="BK172" s="132"/>
    </row>
    <row r="173" spans="34:63" x14ac:dyDescent="0.2">
      <c r="BK173" s="132"/>
    </row>
    <row r="174" spans="34:63" x14ac:dyDescent="0.2">
      <c r="BK174" s="132"/>
    </row>
    <row r="175" spans="34:63" x14ac:dyDescent="0.2">
      <c r="BK175" s="132"/>
    </row>
  </sheetData>
  <mergeCells count="37">
    <mergeCell ref="BL4:BL16"/>
    <mergeCell ref="BL17:BL21"/>
    <mergeCell ref="BL22:BL27"/>
    <mergeCell ref="BL28:BL34"/>
    <mergeCell ref="AM2:AS2"/>
    <mergeCell ref="AT2:AZ2"/>
    <mergeCell ref="BA2:BG2"/>
    <mergeCell ref="AA1:BJ1"/>
    <mergeCell ref="C14:C16"/>
    <mergeCell ref="AF2:AL2"/>
    <mergeCell ref="BH2:BK2"/>
    <mergeCell ref="A4:A16"/>
    <mergeCell ref="AA2:AE2"/>
    <mergeCell ref="B12:B13"/>
    <mergeCell ref="J1:S2"/>
    <mergeCell ref="T1:Z2"/>
    <mergeCell ref="A1:I2"/>
    <mergeCell ref="B4:B7"/>
    <mergeCell ref="C4:C5"/>
    <mergeCell ref="C6:C7"/>
    <mergeCell ref="B8:B11"/>
    <mergeCell ref="C8:C10"/>
    <mergeCell ref="B14:B16"/>
    <mergeCell ref="A28:A34"/>
    <mergeCell ref="B28:B30"/>
    <mergeCell ref="C29:C30"/>
    <mergeCell ref="B31:B33"/>
    <mergeCell ref="C32:C33"/>
    <mergeCell ref="B25:B27"/>
    <mergeCell ref="C25:C26"/>
    <mergeCell ref="B20:B21"/>
    <mergeCell ref="A22:A27"/>
    <mergeCell ref="B22:B24"/>
    <mergeCell ref="C22:C23"/>
    <mergeCell ref="A17:A21"/>
    <mergeCell ref="B17:B19"/>
    <mergeCell ref="C18:C19"/>
  </mergeCells>
  <conditionalFormatting sqref="AD2:AD3 AD35:AD1048576">
    <cfRule type="colorScale" priority="91">
      <colorScale>
        <cfvo type="min"/>
        <cfvo type="percentile" val="50"/>
        <cfvo type="max"/>
        <color rgb="FFF8696B"/>
        <color rgb="FFFFEB84"/>
        <color rgb="FF63BE7B"/>
      </colorScale>
    </cfRule>
    <cfRule type="colorScale" priority="90">
      <colorScale>
        <cfvo type="percent" val="0"/>
        <cfvo type="percent" val="&quot;0.6&quot;"/>
        <cfvo type="percent" val="&quot;0.8&quot;"/>
        <color rgb="FFF8696B"/>
        <color rgb="FFFFEB84"/>
        <color rgb="FF63BE7B"/>
      </colorScale>
    </cfRule>
  </conditionalFormatting>
  <conditionalFormatting sqref="AD3">
    <cfRule type="colorScale" priority="89">
      <colorScale>
        <cfvo type="percent" val="0"/>
        <cfvo type="percent" val="&quot;0.6&quot;"/>
        <cfvo type="percent" val="&quot;0.8&quot;"/>
        <color rgb="FFFF0000"/>
        <color rgb="FFFFFF00"/>
        <color rgb="FF00B050"/>
      </colorScale>
    </cfRule>
  </conditionalFormatting>
  <conditionalFormatting sqref="AH2:AH1048576">
    <cfRule type="cellIs" dxfId="49" priority="66" operator="between">
      <formula>0.4</formula>
      <formula>0.59</formula>
    </cfRule>
    <cfRule type="cellIs" dxfId="48" priority="65" operator="between">
      <formula>0</formula>
      <formula>0.399</formula>
    </cfRule>
    <cfRule type="cellIs" dxfId="47" priority="64" operator="between">
      <formula>0.8</formula>
      <formula>1</formula>
    </cfRule>
  </conditionalFormatting>
  <conditionalFormatting sqref="AH18:AH34">
    <cfRule type="cellIs" dxfId="46" priority="67" operator="between">
      <formula>0.6</formula>
      <formula>0.69</formula>
    </cfRule>
    <cfRule type="cellIs" dxfId="45" priority="69" operator="between">
      <formula>0.7</formula>
      <formula>0.79</formula>
    </cfRule>
  </conditionalFormatting>
  <conditionalFormatting sqref="AK2:AK1048576 AO2:AO1048576 AR2:AR1048576">
    <cfRule type="cellIs" dxfId="44" priority="63" operator="between">
      <formula>0</formula>
      <formula>0.39</formula>
    </cfRule>
    <cfRule type="cellIs" dxfId="43" priority="62" operator="between">
      <formula>0.4</formula>
      <formula>0.59</formula>
    </cfRule>
    <cfRule type="cellIs" dxfId="42" priority="61" operator="between">
      <formula>0.6</formula>
      <formula>0.69</formula>
    </cfRule>
    <cfRule type="cellIs" dxfId="41" priority="60" operator="between">
      <formula>0.7</formula>
      <formula>0.79</formula>
    </cfRule>
    <cfRule type="cellIs" dxfId="40" priority="59" operator="between">
      <formula>0.8</formula>
      <formula>1</formula>
    </cfRule>
  </conditionalFormatting>
  <conditionalFormatting sqref="AV4:AV34">
    <cfRule type="cellIs" dxfId="39" priority="11" operator="between">
      <formula>0.8</formula>
      <formula>1</formula>
    </cfRule>
    <cfRule type="cellIs" dxfId="38" priority="12" operator="between">
      <formula>0.7</formula>
      <formula>0.79</formula>
    </cfRule>
    <cfRule type="cellIs" dxfId="37" priority="13" operator="between">
      <formula>0.6</formula>
      <formula>0.69</formula>
    </cfRule>
    <cfRule type="cellIs" dxfId="36" priority="14" operator="between">
      <formula>0.4</formula>
      <formula>0.59</formula>
    </cfRule>
    <cfRule type="cellIs" dxfId="35" priority="15" operator="between">
      <formula>0</formula>
      <formula>0.39</formula>
    </cfRule>
  </conditionalFormatting>
  <conditionalFormatting sqref="AY4:AY34">
    <cfRule type="cellIs" dxfId="34" priority="19" operator="between">
      <formula>0.4</formula>
      <formula>0.59</formula>
    </cfRule>
    <cfRule type="cellIs" dxfId="33" priority="20" operator="between">
      <formula>0</formula>
      <formula>0.39</formula>
    </cfRule>
    <cfRule type="cellIs" dxfId="32" priority="16" operator="between">
      <formula>0.8</formula>
      <formula>1</formula>
    </cfRule>
    <cfRule type="cellIs" dxfId="31" priority="17" operator="between">
      <formula>0.7</formula>
      <formula>0.79</formula>
    </cfRule>
    <cfRule type="cellIs" dxfId="30" priority="18" operator="between">
      <formula>0.6</formula>
      <formula>0.69</formula>
    </cfRule>
  </conditionalFormatting>
  <conditionalFormatting sqref="BC4:BC34">
    <cfRule type="cellIs" dxfId="29" priority="5" operator="between">
      <formula>0</formula>
      <formula>0.39</formula>
    </cfRule>
    <cfRule type="cellIs" dxfId="28" priority="4" operator="between">
      <formula>0.4</formula>
      <formula>0.59</formula>
    </cfRule>
    <cfRule type="cellIs" dxfId="27" priority="3" operator="between">
      <formula>0.6</formula>
      <formula>0.69</formula>
    </cfRule>
    <cfRule type="cellIs" dxfId="26" priority="2" operator="between">
      <formula>0.7</formula>
      <formula>0.79</formula>
    </cfRule>
    <cfRule type="cellIs" dxfId="25" priority="1" operator="between">
      <formula>0.8</formula>
      <formula>1</formula>
    </cfRule>
  </conditionalFormatting>
  <conditionalFormatting sqref="BF4:BF34">
    <cfRule type="cellIs" dxfId="24" priority="10" operator="between">
      <formula>0</formula>
      <formula>0.39</formula>
    </cfRule>
    <cfRule type="cellIs" dxfId="23" priority="9" operator="between">
      <formula>0.4</formula>
      <formula>0.59</formula>
    </cfRule>
    <cfRule type="cellIs" dxfId="22" priority="8" operator="between">
      <formula>0.6</formula>
      <formula>0.69</formula>
    </cfRule>
    <cfRule type="cellIs" dxfId="21" priority="7" operator="between">
      <formula>0.7</formula>
      <formula>0.79</formula>
    </cfRule>
    <cfRule type="cellIs" dxfId="20" priority="6" operator="between">
      <formula>0.8</formula>
      <formula>1</formula>
    </cfRule>
  </conditionalFormatting>
  <conditionalFormatting sqref="BJ3:BJ1048576">
    <cfRule type="cellIs" dxfId="19" priority="57" operator="between">
      <formula>0.6</formula>
      <formula>0.69</formula>
    </cfRule>
    <cfRule type="cellIs" dxfId="18" priority="58" operator="between">
      <formula>0</formula>
      <formula>0.39</formula>
    </cfRule>
    <cfRule type="cellIs" dxfId="17" priority="54" operator="between">
      <formula>0.4</formula>
      <formula>0.59</formula>
    </cfRule>
    <cfRule type="cellIs" dxfId="16" priority="55" operator="between">
      <formula>0.8</formula>
      <formula>1</formula>
    </cfRule>
    <cfRule type="cellIs" dxfId="15" priority="56" operator="between">
      <formula>0.7</formula>
      <formula>0.79</formula>
    </cfRule>
  </conditionalFormatting>
  <pageMargins left="0.7" right="0.7" top="0.75" bottom="0.75" header="0.3" footer="0.3"/>
  <pageSetup paperSize="345" scale="47"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31" t="s">
        <v>237</v>
      </c>
      <c r="B1" s="231"/>
      <c r="C1" s="231"/>
      <c r="D1" s="231"/>
      <c r="E1" s="231"/>
      <c r="F1" s="231"/>
      <c r="G1" s="231"/>
      <c r="H1" s="231"/>
      <c r="I1" s="231"/>
      <c r="J1" s="227" t="s">
        <v>201</v>
      </c>
      <c r="K1" s="227"/>
      <c r="L1" s="227"/>
      <c r="M1" s="227"/>
      <c r="N1" s="227"/>
      <c r="O1" s="227"/>
      <c r="P1" s="227"/>
      <c r="Q1" s="227"/>
      <c r="R1" s="227"/>
      <c r="S1" s="227"/>
      <c r="T1" s="227" t="s">
        <v>150</v>
      </c>
      <c r="U1" s="227"/>
      <c r="V1" s="227"/>
      <c r="W1" s="227"/>
      <c r="X1" s="227"/>
      <c r="Y1" s="227"/>
      <c r="Z1" s="227"/>
      <c r="AA1" s="243" t="s">
        <v>216</v>
      </c>
      <c r="AB1" s="244"/>
      <c r="AC1" s="244"/>
      <c r="AD1" s="244"/>
      <c r="AE1" s="244"/>
      <c r="AF1" s="244"/>
      <c r="AG1" s="244"/>
      <c r="AH1" s="244"/>
      <c r="AI1" s="244"/>
      <c r="AJ1" s="244"/>
      <c r="AK1" s="244"/>
      <c r="AL1" s="245"/>
      <c r="AM1" s="39" t="s">
        <v>215</v>
      </c>
    </row>
    <row r="2" spans="1:202" ht="24.75" customHeight="1" x14ac:dyDescent="0.2">
      <c r="A2" s="232"/>
      <c r="B2" s="232"/>
      <c r="C2" s="232"/>
      <c r="D2" s="232"/>
      <c r="E2" s="232"/>
      <c r="F2" s="232"/>
      <c r="G2" s="232"/>
      <c r="H2" s="232"/>
      <c r="I2" s="232"/>
      <c r="J2" s="228"/>
      <c r="K2" s="228"/>
      <c r="L2" s="228"/>
      <c r="M2" s="228"/>
      <c r="N2" s="228"/>
      <c r="O2" s="228"/>
      <c r="P2" s="228"/>
      <c r="Q2" s="228"/>
      <c r="R2" s="228"/>
      <c r="S2" s="228"/>
      <c r="T2" s="228"/>
      <c r="U2" s="228"/>
      <c r="V2" s="228"/>
      <c r="W2" s="228"/>
      <c r="X2" s="228"/>
      <c r="Y2" s="228"/>
      <c r="Z2" s="228"/>
      <c r="AA2" s="246" t="s">
        <v>151</v>
      </c>
      <c r="AB2" s="247"/>
      <c r="AC2" s="247"/>
      <c r="AD2" s="247"/>
      <c r="AE2" s="248"/>
      <c r="AF2" s="249" t="s">
        <v>241</v>
      </c>
      <c r="AG2" s="250"/>
      <c r="AH2" s="250"/>
      <c r="AI2" s="250"/>
      <c r="AJ2" s="250"/>
      <c r="AK2" s="250"/>
      <c r="AL2" s="251"/>
      <c r="AM2" s="240"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241"/>
    </row>
    <row r="4" spans="1:202" s="12" customFormat="1" ht="298.5" customHeight="1" x14ac:dyDescent="0.2">
      <c r="A4" s="221" t="s">
        <v>133</v>
      </c>
      <c r="B4" s="201" t="s">
        <v>132</v>
      </c>
      <c r="C4" s="201"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242" t="s">
        <v>221</v>
      </c>
    </row>
    <row r="5" spans="1:202" s="12" customFormat="1" ht="162" customHeight="1" x14ac:dyDescent="0.2">
      <c r="A5" s="222"/>
      <c r="B5" s="201"/>
      <c r="C5" s="201"/>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242"/>
    </row>
    <row r="6" spans="1:202" s="27" customFormat="1" ht="156.75" customHeight="1" x14ac:dyDescent="0.25">
      <c r="A6" s="222"/>
      <c r="B6" s="201"/>
      <c r="C6" s="201"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242"/>
    </row>
    <row r="7" spans="1:202" s="12" customFormat="1" ht="162" customHeight="1" x14ac:dyDescent="0.2">
      <c r="A7" s="222"/>
      <c r="B7" s="201"/>
      <c r="C7" s="201"/>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242"/>
    </row>
    <row r="8" spans="1:202" s="12" customFormat="1" ht="180" x14ac:dyDescent="0.2">
      <c r="A8" s="222"/>
      <c r="B8" s="201" t="s">
        <v>114</v>
      </c>
      <c r="C8" s="201"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242"/>
    </row>
    <row r="9" spans="1:202" s="12" customFormat="1" ht="186" customHeight="1" x14ac:dyDescent="0.2">
      <c r="A9" s="222"/>
      <c r="B9" s="201"/>
      <c r="C9" s="201"/>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242"/>
    </row>
    <row r="10" spans="1:202" s="12" customFormat="1" ht="172.5" customHeight="1" x14ac:dyDescent="0.2">
      <c r="A10" s="222"/>
      <c r="B10" s="201"/>
      <c r="C10" s="201"/>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242"/>
    </row>
    <row r="11" spans="1:202" s="12" customFormat="1" ht="128.25" customHeight="1" x14ac:dyDescent="0.2">
      <c r="A11" s="222"/>
      <c r="B11" s="201"/>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242"/>
    </row>
    <row r="12" spans="1:202" s="15" customFormat="1" ht="216" customHeight="1" x14ac:dyDescent="0.2">
      <c r="A12" s="222"/>
      <c r="B12" s="201"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24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22"/>
      <c r="B13" s="201"/>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24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22"/>
      <c r="B14" s="209" t="s">
        <v>85</v>
      </c>
      <c r="C14" s="252"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242"/>
    </row>
    <row r="15" spans="1:202" s="12" customFormat="1" ht="146.25" customHeight="1" x14ac:dyDescent="0.2">
      <c r="A15" s="222"/>
      <c r="B15" s="211"/>
      <c r="C15" s="253"/>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242"/>
    </row>
    <row r="16" spans="1:202" s="12" customFormat="1" ht="173.25" customHeight="1" thickBot="1" x14ac:dyDescent="0.25">
      <c r="A16" s="223"/>
      <c r="B16" s="202"/>
      <c r="C16" s="254"/>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242"/>
    </row>
    <row r="17" spans="1:1653" s="10" customFormat="1" ht="193.5" customHeight="1" thickBot="1" x14ac:dyDescent="0.25">
      <c r="A17" s="210" t="s">
        <v>76</v>
      </c>
      <c r="B17" s="209"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255"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10"/>
      <c r="B18" s="211"/>
      <c r="C18" s="209"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255"/>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10"/>
      <c r="B19" s="202"/>
      <c r="C19" s="202"/>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255"/>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10"/>
      <c r="B20" s="201"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255"/>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10"/>
      <c r="B21" s="201"/>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255"/>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05" t="s">
        <v>223</v>
      </c>
      <c r="B22" s="201" t="s">
        <v>54</v>
      </c>
      <c r="C22" s="201"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256" t="s">
        <v>222</v>
      </c>
    </row>
    <row r="23" spans="1:1653" ht="231.75" customHeight="1" x14ac:dyDescent="0.2">
      <c r="A23" s="206"/>
      <c r="B23" s="201"/>
      <c r="C23" s="201"/>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256"/>
    </row>
    <row r="24" spans="1:1653" ht="200.25" customHeight="1" x14ac:dyDescent="0.2">
      <c r="A24" s="206"/>
      <c r="B24" s="209"/>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256"/>
    </row>
    <row r="25" spans="1:1653" ht="105" x14ac:dyDescent="0.2">
      <c r="A25" s="207"/>
      <c r="B25" s="201" t="s">
        <v>36</v>
      </c>
      <c r="C25" s="201"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256"/>
    </row>
    <row r="26" spans="1:1653" ht="238.5" customHeight="1" x14ac:dyDescent="0.2">
      <c r="A26" s="206"/>
      <c r="B26" s="202"/>
      <c r="C26" s="202"/>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256"/>
    </row>
    <row r="27" spans="1:1653" ht="195.75" thickBot="1" x14ac:dyDescent="0.25">
      <c r="A27" s="208"/>
      <c r="B27" s="201"/>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256"/>
    </row>
    <row r="28" spans="1:1653" ht="135" customHeight="1" x14ac:dyDescent="0.2">
      <c r="A28" s="205" t="s">
        <v>25</v>
      </c>
      <c r="B28" s="201"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257" t="s">
        <v>244</v>
      </c>
    </row>
    <row r="29" spans="1:1653" ht="105" x14ac:dyDescent="0.2">
      <c r="A29" s="206"/>
      <c r="B29" s="201"/>
      <c r="C29" s="201"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257"/>
    </row>
    <row r="30" spans="1:1653" ht="105" x14ac:dyDescent="0.2">
      <c r="A30" s="206"/>
      <c r="B30" s="201"/>
      <c r="C30" s="201"/>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257"/>
    </row>
    <row r="31" spans="1:1653" ht="105" x14ac:dyDescent="0.2">
      <c r="A31" s="206"/>
      <c r="B31" s="201"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257"/>
    </row>
    <row r="32" spans="1:1653" ht="105" x14ac:dyDescent="0.2">
      <c r="A32" s="206"/>
      <c r="B32" s="201"/>
      <c r="C32" s="201"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257"/>
    </row>
    <row r="33" spans="1:40" ht="145.5" customHeight="1" x14ac:dyDescent="0.2">
      <c r="A33" s="206"/>
      <c r="B33" s="201"/>
      <c r="C33" s="201"/>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257"/>
    </row>
    <row r="34" spans="1:40" ht="63.75" customHeight="1" thickBot="1" x14ac:dyDescent="0.25">
      <c r="A34" s="208"/>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257"/>
    </row>
    <row r="35" spans="1:40" x14ac:dyDescent="0.2">
      <c r="AD35" s="12"/>
      <c r="AM35" s="37">
        <f t="shared" si="1"/>
        <v>0</v>
      </c>
    </row>
  </sheetData>
  <autoFilter ref="A3:BKO35" xr:uid="{00000000-0009-0000-0000-000001000000}"/>
  <mergeCells count="34">
    <mergeCell ref="A28:A34"/>
    <mergeCell ref="B28:B30"/>
    <mergeCell ref="AN28:AN34"/>
    <mergeCell ref="C29:C30"/>
    <mergeCell ref="B31:B33"/>
    <mergeCell ref="C32:C33"/>
    <mergeCell ref="A22:A27"/>
    <mergeCell ref="B22:B24"/>
    <mergeCell ref="C22:C23"/>
    <mergeCell ref="AN22:AN27"/>
    <mergeCell ref="B25:B27"/>
    <mergeCell ref="C25:C26"/>
    <mergeCell ref="C14:C16"/>
    <mergeCell ref="A17:A21"/>
    <mergeCell ref="B17:B19"/>
    <mergeCell ref="AN17:AN21"/>
    <mergeCell ref="C18:C19"/>
    <mergeCell ref="B20:B21"/>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cp:lastPrinted>2023-02-01T13:24:33Z</cp:lastPrinted>
  <dcterms:created xsi:type="dcterms:W3CDTF">2022-03-03T14:50:50Z</dcterms:created>
  <dcterms:modified xsi:type="dcterms:W3CDTF">2023-12-27T16:34:59Z</dcterms:modified>
</cp:coreProperties>
</file>